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40" windowHeight="9000"/>
  </bookViews>
  <sheets>
    <sheet name="2016年度" sheetId="1" r:id="rId1"/>
    <sheet name="Sheet1" sheetId="2" state="hidden" r:id="rId2"/>
  </sheets>
  <definedNames>
    <definedName name="_xlnm.Print_Area" localSheetId="0">'2016年度'!$A$1:$Q$28</definedName>
  </definedNames>
  <calcPr calcId="145621"/>
</workbook>
</file>

<file path=xl/calcChain.xml><?xml version="1.0" encoding="utf-8"?>
<calcChain xmlns="http://schemas.openxmlformats.org/spreadsheetml/2006/main">
  <c r="O11" i="1" l="1"/>
  <c r="O23" i="1" s="1"/>
  <c r="O4" i="1"/>
  <c r="N23" i="1" l="1"/>
  <c r="N11" i="1"/>
  <c r="N4" i="1"/>
  <c r="M23" i="1" l="1"/>
  <c r="M11" i="1"/>
  <c r="L11" i="1"/>
  <c r="M4" i="1"/>
  <c r="P22" i="1" l="1"/>
  <c r="P21" i="1"/>
  <c r="P19" i="1"/>
  <c r="P18" i="1"/>
  <c r="P17" i="1"/>
  <c r="P15" i="1"/>
  <c r="P14" i="1"/>
  <c r="P13" i="1"/>
  <c r="P12" i="1"/>
  <c r="K11" i="1"/>
  <c r="J11" i="1"/>
  <c r="I11" i="1"/>
  <c r="H11" i="1"/>
  <c r="G11" i="1"/>
  <c r="F11" i="1"/>
  <c r="E11" i="1"/>
  <c r="D11" i="1"/>
  <c r="P10" i="1"/>
  <c r="P8" i="1"/>
  <c r="P6" i="1"/>
  <c r="P5" i="1"/>
  <c r="L4" i="1"/>
  <c r="L23" i="1" s="1"/>
  <c r="K4" i="1"/>
  <c r="K23" i="1" s="1"/>
  <c r="J4" i="1"/>
  <c r="J23" i="1" s="1"/>
  <c r="I4" i="1"/>
  <c r="I23" i="1" s="1"/>
  <c r="H4" i="1"/>
  <c r="H23" i="1" s="1"/>
  <c r="G4" i="1"/>
  <c r="G23" i="1" s="1"/>
  <c r="F4" i="1"/>
  <c r="F23" i="1" s="1"/>
  <c r="E4" i="1"/>
  <c r="E23" i="1" s="1"/>
  <c r="D4" i="1"/>
  <c r="D23" i="1" s="1"/>
  <c r="P3" i="1"/>
  <c r="P11" i="1" l="1"/>
  <c r="P4" i="1"/>
  <c r="P23" i="1" s="1"/>
</calcChain>
</file>

<file path=xl/sharedStrings.xml><?xml version="1.0" encoding="utf-8"?>
<sst xmlns="http://schemas.openxmlformats.org/spreadsheetml/2006/main" count="48" uniqueCount="32">
  <si>
    <t>2016年度月別外来及び入院患者数</t>
    <rPh sb="4" eb="6">
      <t>ネンド</t>
    </rPh>
    <rPh sb="6" eb="8">
      <t>ツキベツ</t>
    </rPh>
    <rPh sb="8" eb="10">
      <t>ガイライ</t>
    </rPh>
    <rPh sb="10" eb="11">
      <t>オヨ</t>
    </rPh>
    <rPh sb="12" eb="14">
      <t>ニュウイン</t>
    </rPh>
    <rPh sb="14" eb="17">
      <t>カンジャスウ</t>
    </rPh>
    <phoneticPr fontId="18"/>
  </si>
  <si>
    <t>4月</t>
    <rPh sb="1" eb="2">
      <t>ガツ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</si>
  <si>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</si>
  <si>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</si>
  <si>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</si>
  <si>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</si>
  <si>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</si>
  <si>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</si>
  <si>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</si>
  <si>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</si>
  <si>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</si>
  <si>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</si>
  <si>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</si>
  <si>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</si>
  <si>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外　　来</t>
    <rPh sb="0" eb="1">
      <t>ソト</t>
    </rPh>
    <rPh sb="3" eb="4">
      <t>キ</t>
    </rPh>
    <phoneticPr fontId="18"/>
  </si>
  <si>
    <t>2016
年
度</t>
    <rPh sb="5" eb="6">
      <t>トシ</t>
    </rPh>
    <rPh sb="7" eb="8">
      <t>タビ</t>
    </rPh>
    <phoneticPr fontId="18"/>
  </si>
  <si>
    <t>延患者数</t>
  </si>
  <si>
    <t>延患者数</t>
    <rPh sb="0" eb="1">
      <t>ノ</t>
    </rPh>
    <phoneticPr fontId="18"/>
  </si>
  <si>
    <t>1日平均患者数</t>
  </si>
  <si>
    <t>1日平均患者数</t>
    <rPh sb="4" eb="6">
      <t>カンジャ</t>
    </rPh>
    <phoneticPr fontId="18"/>
  </si>
  <si>
    <t>診療日数（日）</t>
  </si>
  <si>
    <t>2015
年
度</t>
    <rPh sb="5" eb="6">
      <t>トシ</t>
    </rPh>
    <rPh sb="7" eb="8">
      <t>タビ</t>
    </rPh>
    <phoneticPr fontId="18"/>
  </si>
  <si>
    <t>2014
年
度</t>
    <rPh sb="5" eb="6">
      <t>トシ</t>
    </rPh>
    <rPh sb="7" eb="8">
      <t>タビ</t>
    </rPh>
    <phoneticPr fontId="18"/>
  </si>
  <si>
    <t>入　　院</t>
    <rPh sb="0" eb="1">
      <t>イ</t>
    </rPh>
    <rPh sb="3" eb="4">
      <t>イン</t>
    </rPh>
    <phoneticPr fontId="18"/>
  </si>
  <si>
    <t>退院患者数</t>
  </si>
  <si>
    <t>平均在院日数（日）</t>
  </si>
  <si>
    <t>外来／
入院比</t>
    <rPh sb="0" eb="2">
      <t>ガイライ</t>
    </rPh>
    <rPh sb="4" eb="6">
      <t>ニュウイン</t>
    </rPh>
    <rPh sb="6" eb="7">
      <t>ヒ</t>
    </rPh>
    <phoneticPr fontId="18"/>
  </si>
  <si>
    <t>2016年 度</t>
    <rPh sb="4" eb="5">
      <t>トシ</t>
    </rPh>
    <rPh sb="6" eb="7">
      <t>タビ</t>
    </rPh>
    <phoneticPr fontId="18"/>
  </si>
  <si>
    <t>2015年 度</t>
    <rPh sb="4" eb="5">
      <t>トシ</t>
    </rPh>
    <rPh sb="6" eb="7">
      <t>タビ</t>
    </rPh>
    <phoneticPr fontId="18"/>
  </si>
  <si>
    <t>2014年 度</t>
    <rPh sb="4" eb="5">
      <t>トシ</t>
    </rPh>
    <rPh sb="6" eb="7">
      <t>タビ</t>
    </rPh>
    <phoneticPr fontId="18"/>
  </si>
  <si>
    <t>注　1）患者数は転科転棟を含まない数です。単位はすべて（人）です。</t>
    <rPh sb="0" eb="1">
      <t>チュウ</t>
    </rPh>
    <rPh sb="4" eb="7">
      <t>カンジャスウ</t>
    </rPh>
    <rPh sb="8" eb="10">
      <t>テンカ</t>
    </rPh>
    <rPh sb="10" eb="12">
      <t>テントウ</t>
    </rPh>
    <rPh sb="13" eb="14">
      <t>フク</t>
    </rPh>
    <rPh sb="17" eb="18">
      <t>スウ</t>
    </rPh>
    <rPh sb="21" eb="23">
      <t>タンイ</t>
    </rPh>
    <rPh sb="28" eb="29">
      <t>ヒト</t>
    </rPh>
    <phoneticPr fontId="18"/>
  </si>
  <si>
    <t>　 　2）平均在院日数は毎月月末現在の数です。</t>
    <rPh sb="5" eb="11">
      <t>ヘイキンザイインニッスウ</t>
    </rPh>
    <rPh sb="12" eb="14">
      <t>マイツキ</t>
    </rPh>
    <rPh sb="14" eb="16">
      <t>ゲツマツ</t>
    </rPh>
    <rPh sb="16" eb="18">
      <t>ゲンザイ</t>
    </rPh>
    <rPh sb="19" eb="20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</si>
</sst>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.0_);[Red]\(0.0\)"/>
    <numFmt numFmtId="179" formatCode="#,##0.0_);[Red]\(#,##0.0\)"/>
    <numFmt numFmtId="180" formatCode="0_);[Red]\(0\)"/>
    <numFmt numFmtId="181" formatCode="0.00_);[Red]\(0.00\)"/>
    <numFmt numFmtId="182" formatCode="0.00_ "/>
    <numFmt numFmtId="183" formatCode="#,##0.00_);[Red]\(#,##0.00\)"/>
  </numFmts>
  <fonts count="27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color rgb="FFFFFFFF"/>
      <name val="ＭＳ Ｐゴシック"/>
      <family val="3"/>
      <charset val="128"/>
      <scheme val="minor"/>
    </font>
    <font>
      <b/>
      <sz val="9"/>
      <color rgb="FFFFFFFF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rgb="FFFFFFFF"/>
      </diagonal>
    </border>
    <border diagonalDown="1">
      <left/>
      <right/>
      <top style="medium">
        <color indexed="64"/>
      </top>
      <bottom style="medium">
        <color indexed="64"/>
      </bottom>
      <diagonal style="medium">
        <color rgb="FFFFFFFF"/>
      </diagonal>
    </border>
    <border diagonalDown="1">
      <left/>
      <right style="medium">
        <color rgb="FF000000"/>
      </right>
      <top style="medium">
        <color indexed="64"/>
      </top>
      <bottom style="medium">
        <color indexed="64"/>
      </bottom>
      <diagonal style="medium">
        <color rgb="FFFFFFFF"/>
      </diagonal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</cellStyleXfs>
  <cellXfs count="114">
    <xf numFmtId="0" fontId="0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right" vertical="center"/>
    </xf>
    <xf numFmtId="176" fontId="24" fillId="0" borderId="22" xfId="0" applyNumberFormat="1" applyFont="1" applyBorder="1" applyAlignment="1">
      <alignment vertical="center"/>
    </xf>
    <xf numFmtId="176" fontId="24" fillId="0" borderId="22" xfId="0" applyNumberFormat="1" applyFont="1" applyBorder="1" applyAlignment="1" applyProtection="1">
      <alignment vertical="center"/>
      <protection locked="0"/>
    </xf>
    <xf numFmtId="177" fontId="24" fillId="0" borderId="22" xfId="0" applyNumberFormat="1" applyFont="1" applyBorder="1" applyAlignment="1">
      <alignment horizontal="right" vertical="center"/>
    </xf>
    <xf numFmtId="176" fontId="24" fillId="0" borderId="22" xfId="0" applyNumberFormat="1" applyFont="1" applyBorder="1" applyAlignment="1">
      <alignment horizontal="right" vertical="center"/>
    </xf>
    <xf numFmtId="176" fontId="24" fillId="0" borderId="23" xfId="0" applyNumberFormat="1" applyFont="1" applyBorder="1" applyAlignment="1">
      <alignment vertical="center"/>
    </xf>
    <xf numFmtId="176" fontId="24" fillId="0" borderId="24" xfId="0" applyNumberFormat="1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178" fontId="24" fillId="0" borderId="20" xfId="0" applyNumberFormat="1" applyFont="1" applyBorder="1" applyAlignment="1">
      <alignment vertical="center"/>
    </xf>
    <xf numFmtId="178" fontId="24" fillId="0" borderId="25" xfId="0" applyNumberFormat="1" applyFont="1" applyBorder="1" applyAlignment="1">
      <alignment vertical="center"/>
    </xf>
    <xf numFmtId="178" fontId="24" fillId="0" borderId="22" xfId="0" applyNumberFormat="1" applyFont="1" applyBorder="1" applyAlignment="1">
      <alignment vertical="center"/>
    </xf>
    <xf numFmtId="179" fontId="24" fillId="0" borderId="26" xfId="0" applyNumberFormat="1" applyFont="1" applyBorder="1" applyAlignment="1">
      <alignment vertical="center"/>
    </xf>
    <xf numFmtId="180" fontId="24" fillId="0" borderId="22" xfId="0" applyNumberFormat="1" applyFont="1" applyBorder="1" applyAlignment="1">
      <alignment horizontal="right" vertical="center"/>
    </xf>
    <xf numFmtId="180" fontId="24" fillId="0" borderId="23" xfId="0" applyNumberFormat="1" applyFont="1" applyBorder="1" applyAlignment="1">
      <alignment vertical="center"/>
    </xf>
    <xf numFmtId="0" fontId="24" fillId="34" borderId="20" xfId="0" applyFont="1" applyFill="1" applyBorder="1" applyAlignment="1">
      <alignment horizontal="center" vertical="center"/>
    </xf>
    <xf numFmtId="176" fontId="24" fillId="34" borderId="21" xfId="0" applyNumberFormat="1" applyFont="1" applyFill="1" applyBorder="1" applyAlignment="1">
      <alignment horizontal="right" vertical="center"/>
    </xf>
    <xf numFmtId="176" fontId="24" fillId="34" borderId="22" xfId="0" applyNumberFormat="1" applyFont="1" applyFill="1" applyBorder="1" applyAlignment="1">
      <alignment vertical="center"/>
    </xf>
    <xf numFmtId="176" fontId="24" fillId="34" borderId="22" xfId="0" applyNumberFormat="1" applyFont="1" applyFill="1" applyBorder="1" applyAlignment="1" applyProtection="1">
      <alignment vertical="center"/>
      <protection locked="0"/>
    </xf>
    <xf numFmtId="177" fontId="24" fillId="34" borderId="22" xfId="0" applyNumberFormat="1" applyFont="1" applyFill="1" applyBorder="1" applyAlignment="1">
      <alignment horizontal="right" vertical="center"/>
    </xf>
    <xf numFmtId="176" fontId="24" fillId="34" borderId="22" xfId="0" applyNumberFormat="1" applyFont="1" applyFill="1" applyBorder="1" applyAlignment="1">
      <alignment horizontal="right" vertical="center"/>
    </xf>
    <xf numFmtId="176" fontId="24" fillId="34" borderId="23" xfId="0" applyNumberFormat="1" applyFont="1" applyFill="1" applyBorder="1" applyAlignment="1">
      <alignment vertical="center"/>
    </xf>
    <xf numFmtId="176" fontId="24" fillId="34" borderId="24" xfId="0" applyNumberFormat="1" applyFont="1" applyFill="1" applyBorder="1" applyAlignment="1">
      <alignment vertical="center"/>
    </xf>
    <xf numFmtId="0" fontId="24" fillId="34" borderId="24" xfId="0" applyFont="1" applyFill="1" applyBorder="1" applyAlignment="1">
      <alignment horizontal="center" vertical="center"/>
    </xf>
    <xf numFmtId="178" fontId="24" fillId="34" borderId="20" xfId="0" applyNumberFormat="1" applyFont="1" applyFill="1" applyBorder="1" applyAlignment="1">
      <alignment vertical="center"/>
    </xf>
    <xf numFmtId="178" fontId="24" fillId="34" borderId="29" xfId="0" applyNumberFormat="1" applyFont="1" applyFill="1" applyBorder="1" applyAlignment="1">
      <alignment vertical="center"/>
    </xf>
    <xf numFmtId="178" fontId="24" fillId="34" borderId="25" xfId="0" applyNumberFormat="1" applyFont="1" applyFill="1" applyBorder="1" applyAlignment="1">
      <alignment vertical="center"/>
    </xf>
    <xf numFmtId="178" fontId="24" fillId="34" borderId="22" xfId="0" applyNumberFormat="1" applyFont="1" applyFill="1" applyBorder="1" applyAlignment="1">
      <alignment vertical="center"/>
    </xf>
    <xf numFmtId="179" fontId="24" fillId="34" borderId="26" xfId="0" applyNumberFormat="1" applyFont="1" applyFill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right" vertical="center"/>
    </xf>
    <xf numFmtId="176" fontId="24" fillId="0" borderId="33" xfId="0" applyNumberFormat="1" applyFont="1" applyBorder="1" applyAlignment="1">
      <alignment vertical="center"/>
    </xf>
    <xf numFmtId="176" fontId="24" fillId="0" borderId="33" xfId="0" applyNumberFormat="1" applyFont="1" applyBorder="1" applyAlignment="1" applyProtection="1">
      <alignment vertical="center"/>
      <protection locked="0"/>
    </xf>
    <xf numFmtId="177" fontId="24" fillId="0" borderId="33" xfId="0" applyNumberFormat="1" applyFont="1" applyBorder="1" applyAlignment="1">
      <alignment horizontal="right" vertical="center"/>
    </xf>
    <xf numFmtId="176" fontId="24" fillId="0" borderId="33" xfId="0" applyNumberFormat="1" applyFont="1" applyBorder="1" applyAlignment="1">
      <alignment horizontal="right" vertical="center"/>
    </xf>
    <xf numFmtId="176" fontId="24" fillId="0" borderId="34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179" fontId="24" fillId="0" borderId="36" xfId="0" applyNumberFormat="1" applyFont="1" applyBorder="1" applyAlignment="1">
      <alignment horizontal="right" vertical="center"/>
    </xf>
    <xf numFmtId="179" fontId="24" fillId="0" borderId="25" xfId="0" applyNumberFormat="1" applyFont="1" applyBorder="1" applyAlignment="1">
      <alignment horizontal="right" vertical="center"/>
    </xf>
    <xf numFmtId="179" fontId="24" fillId="0" borderId="22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3" xfId="0" applyNumberFormat="1" applyFont="1" applyBorder="1" applyAlignment="1">
      <alignment vertical="center"/>
    </xf>
    <xf numFmtId="177" fontId="24" fillId="0" borderId="24" xfId="0" applyNumberFormat="1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181" fontId="24" fillId="0" borderId="21" xfId="0" applyNumberFormat="1" applyFont="1" applyBorder="1" applyAlignment="1">
      <alignment horizontal="right" vertical="center"/>
    </xf>
    <xf numFmtId="182" fontId="24" fillId="0" borderId="22" xfId="0" applyNumberFormat="1" applyFont="1" applyBorder="1" applyAlignment="1">
      <alignment vertical="center"/>
    </xf>
    <xf numFmtId="181" fontId="24" fillId="0" borderId="22" xfId="0" applyNumberFormat="1" applyFont="1" applyBorder="1" applyAlignment="1" applyProtection="1">
      <alignment vertical="center"/>
      <protection locked="0"/>
    </xf>
    <xf numFmtId="181" fontId="24" fillId="0" borderId="22" xfId="0" applyNumberFormat="1" applyFont="1" applyBorder="1" applyAlignment="1">
      <alignment horizontal="right" vertical="center"/>
    </xf>
    <xf numFmtId="181" fontId="24" fillId="0" borderId="23" xfId="0" applyNumberFormat="1" applyFont="1" applyBorder="1" applyAlignment="1">
      <alignment vertical="center"/>
    </xf>
    <xf numFmtId="183" fontId="24" fillId="0" borderId="24" xfId="0" applyNumberFormat="1" applyFont="1" applyBorder="1" applyAlignment="1">
      <alignment vertical="center"/>
    </xf>
    <xf numFmtId="0" fontId="24" fillId="34" borderId="20" xfId="0" applyFont="1" applyFill="1" applyBorder="1" applyAlignment="1">
      <alignment horizontal="center" vertical="center" wrapText="1"/>
    </xf>
    <xf numFmtId="179" fontId="24" fillId="34" borderId="36" xfId="0" applyNumberFormat="1" applyFont="1" applyFill="1" applyBorder="1" applyAlignment="1">
      <alignment horizontal="right" vertical="center"/>
    </xf>
    <xf numFmtId="179" fontId="24" fillId="34" borderId="29" xfId="0" applyNumberFormat="1" applyFont="1" applyFill="1" applyBorder="1" applyAlignment="1">
      <alignment horizontal="right" vertical="center"/>
    </xf>
    <xf numFmtId="179" fontId="24" fillId="34" borderId="25" xfId="0" applyNumberFormat="1" applyFont="1" applyFill="1" applyBorder="1" applyAlignment="1">
      <alignment horizontal="right" vertical="center"/>
    </xf>
    <xf numFmtId="179" fontId="24" fillId="34" borderId="22" xfId="0" applyNumberFormat="1" applyFont="1" applyFill="1" applyBorder="1" applyAlignment="1">
      <alignment horizontal="right" vertical="center"/>
    </xf>
    <xf numFmtId="177" fontId="24" fillId="34" borderId="21" xfId="0" applyNumberFormat="1" applyFont="1" applyFill="1" applyBorder="1" applyAlignment="1">
      <alignment horizontal="right" vertical="center"/>
    </xf>
    <xf numFmtId="177" fontId="24" fillId="34" borderId="23" xfId="0" applyNumberFormat="1" applyFont="1" applyFill="1" applyBorder="1" applyAlignment="1">
      <alignment vertical="center"/>
    </xf>
    <xf numFmtId="177" fontId="24" fillId="34" borderId="24" xfId="0" applyNumberFormat="1" applyFont="1" applyFill="1" applyBorder="1" applyAlignment="1">
      <alignment vertical="center"/>
    </xf>
    <xf numFmtId="0" fontId="25" fillId="34" borderId="20" xfId="0" applyFont="1" applyFill="1" applyBorder="1" applyAlignment="1">
      <alignment horizontal="center" vertical="center"/>
    </xf>
    <xf numFmtId="181" fontId="24" fillId="34" borderId="21" xfId="0" applyNumberFormat="1" applyFont="1" applyFill="1" applyBorder="1" applyAlignment="1">
      <alignment horizontal="right" vertical="center"/>
    </xf>
    <xf numFmtId="182" fontId="24" fillId="34" borderId="22" xfId="0" applyNumberFormat="1" applyFont="1" applyFill="1" applyBorder="1" applyAlignment="1">
      <alignment vertical="center"/>
    </xf>
    <xf numFmtId="181" fontId="24" fillId="34" borderId="22" xfId="0" applyNumberFormat="1" applyFont="1" applyFill="1" applyBorder="1" applyAlignment="1" applyProtection="1">
      <alignment vertical="center"/>
      <protection locked="0"/>
    </xf>
    <xf numFmtId="181" fontId="24" fillId="34" borderId="22" xfId="0" applyNumberFormat="1" applyFont="1" applyFill="1" applyBorder="1" applyAlignment="1">
      <alignment horizontal="right" vertical="center"/>
    </xf>
    <xf numFmtId="181" fontId="24" fillId="34" borderId="23" xfId="0" applyNumberFormat="1" applyFont="1" applyFill="1" applyBorder="1" applyAlignment="1">
      <alignment vertical="center"/>
    </xf>
    <xf numFmtId="183" fontId="24" fillId="34" borderId="24" xfId="0" applyNumberFormat="1" applyFont="1" applyFill="1" applyBorder="1" applyAlignment="1">
      <alignment vertical="center"/>
    </xf>
    <xf numFmtId="182" fontId="24" fillId="34" borderId="37" xfId="0" applyNumberFormat="1" applyFont="1" applyFill="1" applyBorder="1" applyAlignment="1">
      <alignment vertical="center"/>
    </xf>
    <xf numFmtId="181" fontId="24" fillId="34" borderId="38" xfId="0" applyNumberFormat="1" applyFont="1" applyFill="1" applyBorder="1" applyAlignment="1" applyProtection="1">
      <alignment vertical="center"/>
      <protection locked="0"/>
    </xf>
    <xf numFmtId="0" fontId="24" fillId="0" borderId="35" xfId="0" applyFont="1" applyBorder="1" applyAlignment="1">
      <alignment horizontal="center" vertical="center"/>
    </xf>
    <xf numFmtId="178" fontId="24" fillId="0" borderId="31" xfId="0" applyNumberFormat="1" applyFont="1" applyBorder="1" applyAlignment="1">
      <alignment horizontal="right" vertical="center"/>
    </xf>
    <xf numFmtId="178" fontId="24" fillId="0" borderId="25" xfId="0" applyNumberFormat="1" applyFont="1" applyBorder="1" applyAlignment="1">
      <alignment horizontal="right" vertical="center"/>
    </xf>
    <xf numFmtId="178" fontId="24" fillId="0" borderId="33" xfId="0" applyNumberFormat="1" applyFont="1" applyBorder="1" applyAlignment="1">
      <alignment horizontal="right" vertical="center"/>
    </xf>
    <xf numFmtId="178" fontId="24" fillId="34" borderId="22" xfId="0" applyNumberFormat="1" applyFont="1" applyFill="1" applyBorder="1" applyAlignment="1">
      <alignment horizontal="right" vertical="center"/>
    </xf>
    <xf numFmtId="178" fontId="24" fillId="34" borderId="20" xfId="0" applyNumberFormat="1" applyFont="1" applyFill="1" applyBorder="1" applyAlignment="1">
      <alignment horizontal="right" vertical="center"/>
    </xf>
    <xf numFmtId="178" fontId="19" fillId="34" borderId="26" xfId="0" applyNumberFormat="1" applyFont="1" applyFill="1" applyBorder="1" applyAlignment="1">
      <alignment horizontal="right" vertical="center"/>
    </xf>
    <xf numFmtId="0" fontId="24" fillId="34" borderId="43" xfId="0" applyFont="1" applyFill="1" applyBorder="1" applyAlignment="1">
      <alignment horizontal="center" vertical="center"/>
    </xf>
    <xf numFmtId="178" fontId="24" fillId="34" borderId="44" xfId="0" applyNumberFormat="1" applyFont="1" applyFill="1" applyBorder="1" applyAlignment="1">
      <alignment horizontal="right" vertical="center"/>
    </xf>
    <xf numFmtId="178" fontId="24" fillId="34" borderId="45" xfId="0" applyNumberFormat="1" applyFont="1" applyFill="1" applyBorder="1" applyAlignment="1">
      <alignment horizontal="right" vertical="center"/>
    </xf>
    <xf numFmtId="178" fontId="19" fillId="34" borderId="43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/>
    <xf numFmtId="178" fontId="24" fillId="0" borderId="5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3" fillId="33" borderId="39" xfId="0" applyFont="1" applyFill="1" applyBorder="1" applyAlignment="1">
      <alignment horizontal="center" vertical="center" textRotation="255"/>
    </xf>
    <xf numFmtId="0" fontId="23" fillId="33" borderId="17" xfId="0" applyFont="1" applyFill="1" applyBorder="1" applyAlignment="1">
      <alignment horizontal="center" vertical="center" textRotation="255"/>
    </xf>
    <xf numFmtId="0" fontId="23" fillId="33" borderId="16" xfId="0" applyFont="1" applyFill="1" applyBorder="1" applyAlignment="1">
      <alignment horizontal="center" vertical="center" textRotation="255"/>
    </xf>
    <xf numFmtId="0" fontId="24" fillId="0" borderId="4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textRotation="255"/>
    </xf>
    <xf numFmtId="0" fontId="23" fillId="33" borderId="49" xfId="0" applyFont="1" applyFill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S11" sqref="S11"/>
    </sheetView>
  </sheetViews>
  <sheetFormatPr defaultRowHeight="12"/>
  <cols>
    <col min="1" max="1" width="2.375" style="1" customWidth="1"/>
    <col min="2" max="2" width="4.75" style="1" customWidth="1"/>
    <col min="3" max="3" width="12" style="1" customWidth="1"/>
    <col min="4" max="15" width="6.25" style="1" customWidth="1"/>
    <col min="16" max="16" width="7.5" style="1" customWidth="1"/>
    <col min="17" max="16384" width="9" style="1"/>
  </cols>
  <sheetData>
    <row r="1" spans="1:16" s="2" customFormat="1" ht="18" customHeight="1" thickBo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90"/>
      <c r="M1" s="90"/>
      <c r="N1" s="90"/>
      <c r="O1" s="90"/>
      <c r="P1" s="90"/>
    </row>
    <row r="2" spans="1:16" s="2" customFormat="1" ht="18" customHeight="1" thickBot="1">
      <c r="A2" s="91"/>
      <c r="B2" s="92"/>
      <c r="C2" s="93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4" t="s">
        <v>12</v>
      </c>
      <c r="P2" s="5" t="s">
        <v>13</v>
      </c>
    </row>
    <row r="3" spans="1:16" s="2" customFormat="1" ht="18" customHeight="1">
      <c r="A3" s="94" t="s">
        <v>14</v>
      </c>
      <c r="B3" s="97" t="s">
        <v>15</v>
      </c>
      <c r="C3" s="7" t="s">
        <v>17</v>
      </c>
      <c r="D3" s="8">
        <v>19574</v>
      </c>
      <c r="E3" s="9">
        <v>19359</v>
      </c>
      <c r="F3" s="10">
        <v>21396</v>
      </c>
      <c r="G3" s="11">
        <v>20468</v>
      </c>
      <c r="H3" s="12">
        <v>21728</v>
      </c>
      <c r="I3" s="12">
        <v>20696</v>
      </c>
      <c r="J3" s="12">
        <v>20419</v>
      </c>
      <c r="K3" s="12">
        <v>21549</v>
      </c>
      <c r="L3" s="11">
        <v>20846</v>
      </c>
      <c r="M3" s="12">
        <v>19413</v>
      </c>
      <c r="N3" s="12">
        <v>19302</v>
      </c>
      <c r="O3" s="13">
        <v>22089</v>
      </c>
      <c r="P3" s="14">
        <f>SUM(D3:O3)</f>
        <v>246839</v>
      </c>
    </row>
    <row r="4" spans="1:16" s="2" customFormat="1" ht="18" customHeight="1">
      <c r="A4" s="95"/>
      <c r="B4" s="98"/>
      <c r="C4" s="15" t="s">
        <v>19</v>
      </c>
      <c r="D4" s="16">
        <f t="shared" ref="D4:O4" si="0">D3/D5</f>
        <v>978.7</v>
      </c>
      <c r="E4" s="17">
        <f t="shared" si="0"/>
        <v>1018.8947368421053</v>
      </c>
      <c r="F4" s="18">
        <f t="shared" si="0"/>
        <v>972.5454545454545</v>
      </c>
      <c r="G4" s="18">
        <f t="shared" si="0"/>
        <v>1023.4</v>
      </c>
      <c r="H4" s="18">
        <f t="shared" si="0"/>
        <v>987.63636363636363</v>
      </c>
      <c r="I4" s="18">
        <f t="shared" si="0"/>
        <v>1034.8</v>
      </c>
      <c r="J4" s="18">
        <f t="shared" si="0"/>
        <v>1020.95</v>
      </c>
      <c r="K4" s="18">
        <f t="shared" si="0"/>
        <v>1077.45</v>
      </c>
      <c r="L4" s="18">
        <f t="shared" si="0"/>
        <v>1097.1578947368421</v>
      </c>
      <c r="M4" s="18">
        <f t="shared" si="0"/>
        <v>1021.7368421052631</v>
      </c>
      <c r="N4" s="18">
        <f t="shared" si="0"/>
        <v>965.1</v>
      </c>
      <c r="O4" s="18">
        <f t="shared" si="0"/>
        <v>1004.0454545454545</v>
      </c>
      <c r="P4" s="19">
        <f>P3/P5</f>
        <v>1015.798353909465</v>
      </c>
    </row>
    <row r="5" spans="1:16" s="2" customFormat="1" ht="18" customHeight="1">
      <c r="A5" s="95"/>
      <c r="B5" s="99"/>
      <c r="C5" s="7" t="s">
        <v>20</v>
      </c>
      <c r="D5" s="8">
        <v>20</v>
      </c>
      <c r="E5" s="9">
        <v>19</v>
      </c>
      <c r="F5" s="10">
        <v>22</v>
      </c>
      <c r="G5" s="11">
        <v>20</v>
      </c>
      <c r="H5" s="12">
        <v>22</v>
      </c>
      <c r="I5" s="12">
        <v>20</v>
      </c>
      <c r="J5" s="12">
        <v>20</v>
      </c>
      <c r="K5" s="12">
        <v>20</v>
      </c>
      <c r="L5" s="20">
        <v>19</v>
      </c>
      <c r="M5" s="20">
        <v>19</v>
      </c>
      <c r="N5" s="20">
        <v>20</v>
      </c>
      <c r="O5" s="21">
        <v>22</v>
      </c>
      <c r="P5" s="14">
        <f>SUM(D5:O5)</f>
        <v>243</v>
      </c>
    </row>
    <row r="6" spans="1:16" s="2" customFormat="1" ht="18" customHeight="1">
      <c r="A6" s="95"/>
      <c r="B6" s="100" t="s">
        <v>21</v>
      </c>
      <c r="C6" s="22" t="s">
        <v>17</v>
      </c>
      <c r="D6" s="23">
        <v>20985</v>
      </c>
      <c r="E6" s="24">
        <v>19381</v>
      </c>
      <c r="F6" s="25">
        <v>21412</v>
      </c>
      <c r="G6" s="26">
        <v>22424</v>
      </c>
      <c r="H6" s="27">
        <v>20814</v>
      </c>
      <c r="I6" s="27">
        <v>20259</v>
      </c>
      <c r="J6" s="27">
        <v>21775</v>
      </c>
      <c r="K6" s="27">
        <v>20650</v>
      </c>
      <c r="L6" s="26">
        <v>21128</v>
      </c>
      <c r="M6" s="27">
        <v>19837</v>
      </c>
      <c r="N6" s="27">
        <v>19947</v>
      </c>
      <c r="O6" s="28">
        <v>22509</v>
      </c>
      <c r="P6" s="29">
        <f>SUM(D6:O6)</f>
        <v>251121</v>
      </c>
    </row>
    <row r="7" spans="1:16" s="2" customFormat="1" ht="18" customHeight="1">
      <c r="A7" s="95"/>
      <c r="B7" s="101"/>
      <c r="C7" s="30" t="s">
        <v>19</v>
      </c>
      <c r="D7" s="31">
        <v>999.3</v>
      </c>
      <c r="E7" s="32">
        <v>1076.7</v>
      </c>
      <c r="F7" s="32">
        <v>973.3</v>
      </c>
      <c r="G7" s="33">
        <v>1019.3</v>
      </c>
      <c r="H7" s="34">
        <v>991.1</v>
      </c>
      <c r="I7" s="34">
        <v>1066.3</v>
      </c>
      <c r="J7" s="34">
        <v>1036.9000000000001</v>
      </c>
      <c r="K7" s="34">
        <v>1086.8</v>
      </c>
      <c r="L7" s="34">
        <v>1112</v>
      </c>
      <c r="M7" s="34">
        <v>1044.0999999999999</v>
      </c>
      <c r="N7" s="34">
        <v>997.4</v>
      </c>
      <c r="O7" s="34">
        <v>1023.1</v>
      </c>
      <c r="P7" s="35">
        <v>1033.4000000000001</v>
      </c>
    </row>
    <row r="8" spans="1:16" s="2" customFormat="1" ht="18" customHeight="1">
      <c r="A8" s="95"/>
      <c r="B8" s="100" t="s">
        <v>22</v>
      </c>
      <c r="C8" s="22" t="s">
        <v>17</v>
      </c>
      <c r="D8" s="23">
        <v>21000</v>
      </c>
      <c r="E8" s="24">
        <v>20955</v>
      </c>
      <c r="F8" s="25">
        <v>20657</v>
      </c>
      <c r="G8" s="26">
        <v>22304</v>
      </c>
      <c r="H8" s="27">
        <v>20926</v>
      </c>
      <c r="I8" s="27">
        <v>20586</v>
      </c>
      <c r="J8" s="27">
        <v>22173</v>
      </c>
      <c r="K8" s="27">
        <v>19871</v>
      </c>
      <c r="L8" s="26">
        <v>22130</v>
      </c>
      <c r="M8" s="27">
        <v>21071</v>
      </c>
      <c r="N8" s="27">
        <v>19454</v>
      </c>
      <c r="O8" s="28">
        <v>21964</v>
      </c>
      <c r="P8" s="29">
        <f>SUM(D8:O8)</f>
        <v>253091</v>
      </c>
    </row>
    <row r="9" spans="1:16" s="2" customFormat="1" ht="18" customHeight="1" thickBot="1">
      <c r="A9" s="96"/>
      <c r="B9" s="102"/>
      <c r="C9" s="30" t="s">
        <v>19</v>
      </c>
      <c r="D9" s="31">
        <v>1000</v>
      </c>
      <c r="E9" s="33">
        <v>1047.8</v>
      </c>
      <c r="F9" s="34">
        <v>983.7</v>
      </c>
      <c r="G9" s="34">
        <v>1013.8</v>
      </c>
      <c r="H9" s="34">
        <v>996.5</v>
      </c>
      <c r="I9" s="34">
        <v>1029.3</v>
      </c>
      <c r="J9" s="34">
        <v>1007.9</v>
      </c>
      <c r="K9" s="34">
        <v>1103.9000000000001</v>
      </c>
      <c r="L9" s="34">
        <v>1164.7</v>
      </c>
      <c r="M9" s="34">
        <v>1109</v>
      </c>
      <c r="N9" s="34">
        <v>1023.9</v>
      </c>
      <c r="O9" s="34">
        <v>998.4</v>
      </c>
      <c r="P9" s="35">
        <v>1037.3</v>
      </c>
    </row>
    <row r="10" spans="1:16" s="2" customFormat="1" ht="18" customHeight="1">
      <c r="A10" s="103" t="s">
        <v>23</v>
      </c>
      <c r="B10" s="105" t="s">
        <v>15</v>
      </c>
      <c r="C10" s="36" t="s">
        <v>16</v>
      </c>
      <c r="D10" s="37">
        <v>12775</v>
      </c>
      <c r="E10" s="38">
        <v>12971</v>
      </c>
      <c r="F10" s="39">
        <v>12840</v>
      </c>
      <c r="G10" s="40">
        <v>12684</v>
      </c>
      <c r="H10" s="41">
        <v>12844</v>
      </c>
      <c r="I10" s="41">
        <v>12227</v>
      </c>
      <c r="J10" s="41">
        <v>12915</v>
      </c>
      <c r="K10" s="41">
        <v>13066</v>
      </c>
      <c r="L10" s="41">
        <v>12984</v>
      </c>
      <c r="M10" s="41">
        <v>13400</v>
      </c>
      <c r="N10" s="41">
        <v>12765</v>
      </c>
      <c r="O10" s="42">
        <v>13879</v>
      </c>
      <c r="P10" s="43">
        <f>SUM(D10:O10)</f>
        <v>155350</v>
      </c>
    </row>
    <row r="11" spans="1:16" s="2" customFormat="1" ht="18" customHeight="1">
      <c r="A11" s="95"/>
      <c r="B11" s="98"/>
      <c r="C11" s="44" t="s">
        <v>18</v>
      </c>
      <c r="D11" s="45">
        <f t="shared" ref="D11:O11" si="1">D10/D14</f>
        <v>425.83333333333331</v>
      </c>
      <c r="E11" s="46">
        <f t="shared" si="1"/>
        <v>418.41935483870969</v>
      </c>
      <c r="F11" s="47">
        <f t="shared" si="1"/>
        <v>428</v>
      </c>
      <c r="G11" s="47">
        <f t="shared" si="1"/>
        <v>409.16129032258067</v>
      </c>
      <c r="H11" s="47">
        <f t="shared" si="1"/>
        <v>414.32258064516128</v>
      </c>
      <c r="I11" s="47">
        <f t="shared" si="1"/>
        <v>407.56666666666666</v>
      </c>
      <c r="J11" s="47">
        <f t="shared" si="1"/>
        <v>416.61290322580646</v>
      </c>
      <c r="K11" s="47">
        <f t="shared" si="1"/>
        <v>435.53333333333336</v>
      </c>
      <c r="L11" s="47">
        <f t="shared" si="1"/>
        <v>418.83870967741933</v>
      </c>
      <c r="M11" s="47">
        <f t="shared" si="1"/>
        <v>432.25806451612902</v>
      </c>
      <c r="N11" s="47">
        <f t="shared" si="1"/>
        <v>455.89285714285717</v>
      </c>
      <c r="O11" s="47">
        <f t="shared" si="1"/>
        <v>447.70967741935482</v>
      </c>
      <c r="P11" s="19">
        <f>P10/P14</f>
        <v>425.61643835616439</v>
      </c>
    </row>
    <row r="12" spans="1:16" s="2" customFormat="1" ht="18" customHeight="1">
      <c r="A12" s="95"/>
      <c r="B12" s="98"/>
      <c r="C12" s="7" t="s">
        <v>24</v>
      </c>
      <c r="D12" s="48">
        <v>845</v>
      </c>
      <c r="E12" s="9">
        <v>746</v>
      </c>
      <c r="F12" s="10">
        <v>842</v>
      </c>
      <c r="G12" s="11">
        <v>848</v>
      </c>
      <c r="H12" s="11">
        <v>830</v>
      </c>
      <c r="I12" s="11">
        <v>824</v>
      </c>
      <c r="J12" s="11">
        <v>860</v>
      </c>
      <c r="K12" s="11">
        <v>800</v>
      </c>
      <c r="L12" s="11">
        <v>893</v>
      </c>
      <c r="M12" s="11">
        <v>736</v>
      </c>
      <c r="N12" s="11">
        <v>797</v>
      </c>
      <c r="O12" s="49">
        <v>868</v>
      </c>
      <c r="P12" s="50">
        <f>SUM(D12:O12)</f>
        <v>9889</v>
      </c>
    </row>
    <row r="13" spans="1:16" s="2" customFormat="1" ht="18" customHeight="1">
      <c r="A13" s="95"/>
      <c r="B13" s="98"/>
      <c r="C13" s="51" t="s">
        <v>25</v>
      </c>
      <c r="D13" s="52">
        <v>13.159000000000001</v>
      </c>
      <c r="E13" s="53">
        <v>13.291</v>
      </c>
      <c r="F13" s="54">
        <v>13.022</v>
      </c>
      <c r="G13" s="55">
        <v>12.725</v>
      </c>
      <c r="H13" s="55">
        <v>12.260999999999999</v>
      </c>
      <c r="I13" s="55">
        <v>12.16</v>
      </c>
      <c r="J13" s="55">
        <v>12.246</v>
      </c>
      <c r="K13" s="55">
        <v>12.52</v>
      </c>
      <c r="L13" s="55">
        <v>12.608000000000001</v>
      </c>
      <c r="M13" s="55">
        <v>13.063000000000001</v>
      </c>
      <c r="N13" s="55">
        <v>13.029</v>
      </c>
      <c r="O13" s="56">
        <v>13.273999999999999</v>
      </c>
      <c r="P13" s="57">
        <f>AVERAGE(D13:O13)</f>
        <v>12.779833333333334</v>
      </c>
    </row>
    <row r="14" spans="1:16" s="2" customFormat="1" ht="18" customHeight="1">
      <c r="A14" s="95"/>
      <c r="B14" s="99"/>
      <c r="C14" s="7" t="s">
        <v>20</v>
      </c>
      <c r="D14" s="8">
        <v>30</v>
      </c>
      <c r="E14" s="9">
        <v>31</v>
      </c>
      <c r="F14" s="10">
        <v>30</v>
      </c>
      <c r="G14" s="11">
        <v>31</v>
      </c>
      <c r="H14" s="12">
        <v>31</v>
      </c>
      <c r="I14" s="12">
        <v>30</v>
      </c>
      <c r="J14" s="12">
        <v>31</v>
      </c>
      <c r="K14" s="12">
        <v>30</v>
      </c>
      <c r="L14" s="12">
        <v>31</v>
      </c>
      <c r="M14" s="12">
        <v>31</v>
      </c>
      <c r="N14" s="12">
        <v>28</v>
      </c>
      <c r="O14" s="13">
        <v>31</v>
      </c>
      <c r="P14" s="14">
        <f>SUM(D14:O14)</f>
        <v>365</v>
      </c>
    </row>
    <row r="15" spans="1:16" s="2" customFormat="1" ht="18" customHeight="1">
      <c r="A15" s="95"/>
      <c r="B15" s="100" t="s">
        <v>21</v>
      </c>
      <c r="C15" s="22" t="s">
        <v>16</v>
      </c>
      <c r="D15" s="23">
        <v>12812</v>
      </c>
      <c r="E15" s="24">
        <v>11905</v>
      </c>
      <c r="F15" s="25">
        <v>12042</v>
      </c>
      <c r="G15" s="26">
        <v>12987</v>
      </c>
      <c r="H15" s="27">
        <v>12824</v>
      </c>
      <c r="I15" s="27">
        <v>11778</v>
      </c>
      <c r="J15" s="27">
        <v>13035</v>
      </c>
      <c r="K15" s="27">
        <v>12786</v>
      </c>
      <c r="L15" s="27">
        <v>12967</v>
      </c>
      <c r="M15" s="27">
        <v>13352</v>
      </c>
      <c r="N15" s="27">
        <v>12759</v>
      </c>
      <c r="O15" s="28">
        <v>13801</v>
      </c>
      <c r="P15" s="29">
        <f>SUM(D15:O15)</f>
        <v>153048</v>
      </c>
    </row>
    <row r="16" spans="1:16" s="2" customFormat="1" ht="18" customHeight="1">
      <c r="A16" s="95"/>
      <c r="B16" s="106"/>
      <c r="C16" s="58" t="s">
        <v>18</v>
      </c>
      <c r="D16" s="59">
        <v>427.1</v>
      </c>
      <c r="E16" s="60">
        <v>384</v>
      </c>
      <c r="F16" s="60">
        <v>401.4</v>
      </c>
      <c r="G16" s="61">
        <v>418.9</v>
      </c>
      <c r="H16" s="62">
        <v>413.7</v>
      </c>
      <c r="I16" s="62">
        <v>392.6</v>
      </c>
      <c r="J16" s="62">
        <v>420.5</v>
      </c>
      <c r="K16" s="62">
        <v>426.2</v>
      </c>
      <c r="L16" s="62">
        <v>418.3</v>
      </c>
      <c r="M16" s="62">
        <v>430.7</v>
      </c>
      <c r="N16" s="62">
        <v>440</v>
      </c>
      <c r="O16" s="62">
        <v>445.2</v>
      </c>
      <c r="P16" s="35">
        <v>418.2</v>
      </c>
    </row>
    <row r="17" spans="1:16" s="2" customFormat="1" ht="18" customHeight="1">
      <c r="A17" s="95"/>
      <c r="B17" s="106"/>
      <c r="C17" s="22" t="s">
        <v>24</v>
      </c>
      <c r="D17" s="63">
        <v>825</v>
      </c>
      <c r="E17" s="24">
        <v>775</v>
      </c>
      <c r="F17" s="25">
        <v>838</v>
      </c>
      <c r="G17" s="26">
        <v>935</v>
      </c>
      <c r="H17" s="26">
        <v>889</v>
      </c>
      <c r="I17" s="26">
        <v>790</v>
      </c>
      <c r="J17" s="26">
        <v>858</v>
      </c>
      <c r="K17" s="26">
        <v>815</v>
      </c>
      <c r="L17" s="26">
        <v>912</v>
      </c>
      <c r="M17" s="26">
        <v>805</v>
      </c>
      <c r="N17" s="26">
        <v>778</v>
      </c>
      <c r="O17" s="64">
        <v>844</v>
      </c>
      <c r="P17" s="65">
        <f>SUM(D17:O17)</f>
        <v>10064</v>
      </c>
    </row>
    <row r="18" spans="1:16" s="2" customFormat="1" ht="18" customHeight="1">
      <c r="A18" s="95"/>
      <c r="B18" s="101"/>
      <c r="C18" s="66" t="s">
        <v>25</v>
      </c>
      <c r="D18" s="67">
        <v>12.706</v>
      </c>
      <c r="E18" s="68">
        <v>12.698</v>
      </c>
      <c r="F18" s="69">
        <v>12.329000000000001</v>
      </c>
      <c r="G18" s="70">
        <v>11.819000000000001</v>
      </c>
      <c r="H18" s="70">
        <v>11.54</v>
      </c>
      <c r="I18" s="70">
        <v>11.756</v>
      </c>
      <c r="J18" s="70">
        <v>12.08</v>
      </c>
      <c r="K18" s="70">
        <v>12.353</v>
      </c>
      <c r="L18" s="70">
        <v>12.28</v>
      </c>
      <c r="M18" s="70">
        <v>12.548</v>
      </c>
      <c r="N18" s="70">
        <v>12.754</v>
      </c>
      <c r="O18" s="71">
        <v>13.144</v>
      </c>
      <c r="P18" s="72">
        <f>AVERAGE(D18:O18)</f>
        <v>12.333916666666667</v>
      </c>
    </row>
    <row r="19" spans="1:16" s="2" customFormat="1" ht="18" customHeight="1">
      <c r="A19" s="95"/>
      <c r="B19" s="100" t="s">
        <v>22</v>
      </c>
      <c r="C19" s="22" t="s">
        <v>16</v>
      </c>
      <c r="D19" s="23">
        <v>13174</v>
      </c>
      <c r="E19" s="24">
        <v>13410</v>
      </c>
      <c r="F19" s="25">
        <v>12585</v>
      </c>
      <c r="G19" s="26">
        <v>13253</v>
      </c>
      <c r="H19" s="27">
        <v>12682</v>
      </c>
      <c r="I19" s="27">
        <v>11934</v>
      </c>
      <c r="J19" s="27">
        <v>13073</v>
      </c>
      <c r="K19" s="27">
        <v>12715</v>
      </c>
      <c r="L19" s="27">
        <v>13190</v>
      </c>
      <c r="M19" s="27">
        <v>13928</v>
      </c>
      <c r="N19" s="27">
        <v>12592</v>
      </c>
      <c r="O19" s="28">
        <v>13618</v>
      </c>
      <c r="P19" s="29">
        <f>SUM(D19:O19)</f>
        <v>156154</v>
      </c>
    </row>
    <row r="20" spans="1:16" s="2" customFormat="1" ht="18" customHeight="1">
      <c r="A20" s="95"/>
      <c r="B20" s="106"/>
      <c r="C20" s="58" t="s">
        <v>18</v>
      </c>
      <c r="D20" s="59">
        <v>439.1</v>
      </c>
      <c r="E20" s="61">
        <v>432.6</v>
      </c>
      <c r="F20" s="62">
        <v>419.5</v>
      </c>
      <c r="G20" s="62">
        <v>427.5</v>
      </c>
      <c r="H20" s="62">
        <v>409.1</v>
      </c>
      <c r="I20" s="62">
        <v>397.8</v>
      </c>
      <c r="J20" s="62">
        <v>421.7</v>
      </c>
      <c r="K20" s="62">
        <v>423.8</v>
      </c>
      <c r="L20" s="62">
        <v>425.5</v>
      </c>
      <c r="M20" s="62">
        <v>449.3</v>
      </c>
      <c r="N20" s="62">
        <v>449.7</v>
      </c>
      <c r="O20" s="62">
        <v>439.3</v>
      </c>
      <c r="P20" s="35">
        <v>427.8</v>
      </c>
    </row>
    <row r="21" spans="1:16" s="2" customFormat="1" ht="18" customHeight="1">
      <c r="A21" s="95"/>
      <c r="B21" s="106"/>
      <c r="C21" s="22" t="s">
        <v>24</v>
      </c>
      <c r="D21" s="63">
        <v>826</v>
      </c>
      <c r="E21" s="24">
        <v>793</v>
      </c>
      <c r="F21" s="25">
        <v>805</v>
      </c>
      <c r="G21" s="26">
        <v>819</v>
      </c>
      <c r="H21" s="26">
        <v>810</v>
      </c>
      <c r="I21" s="26">
        <v>745</v>
      </c>
      <c r="J21" s="26">
        <v>804</v>
      </c>
      <c r="K21" s="26">
        <v>813</v>
      </c>
      <c r="L21" s="26">
        <v>920</v>
      </c>
      <c r="M21" s="26">
        <v>818</v>
      </c>
      <c r="N21" s="26">
        <v>788</v>
      </c>
      <c r="O21" s="64">
        <v>872</v>
      </c>
      <c r="P21" s="65">
        <f>SUM(D21:O21)</f>
        <v>9813</v>
      </c>
    </row>
    <row r="22" spans="1:16" s="2" customFormat="1" ht="18" customHeight="1" thickBot="1">
      <c r="A22" s="104"/>
      <c r="B22" s="107"/>
      <c r="C22" s="66" t="s">
        <v>25</v>
      </c>
      <c r="D22" s="67">
        <v>13.555999999999999</v>
      </c>
      <c r="E22" s="73">
        <v>13.63</v>
      </c>
      <c r="F22" s="74">
        <v>13.042999999999999</v>
      </c>
      <c r="G22" s="70">
        <v>13.093</v>
      </c>
      <c r="H22" s="70">
        <v>12.83</v>
      </c>
      <c r="I22" s="70">
        <v>12.923999999999999</v>
      </c>
      <c r="J22" s="70">
        <v>12.863</v>
      </c>
      <c r="K22" s="70">
        <v>12.834</v>
      </c>
      <c r="L22" s="70">
        <v>12.55</v>
      </c>
      <c r="M22" s="70">
        <v>12.54</v>
      </c>
      <c r="N22" s="70">
        <v>12.59</v>
      </c>
      <c r="O22" s="71">
        <v>12.747</v>
      </c>
      <c r="P22" s="72">
        <f>AVERAGE(D22:O22)</f>
        <v>12.933333333333332</v>
      </c>
    </row>
    <row r="23" spans="1:16" s="2" customFormat="1" ht="18" customHeight="1">
      <c r="A23" s="108" t="s">
        <v>26</v>
      </c>
      <c r="B23" s="109"/>
      <c r="C23" s="75" t="s">
        <v>27</v>
      </c>
      <c r="D23" s="76">
        <f t="shared" ref="D23:O23" si="2">IF(AND(D4="",D11=""),"",D4/D11)</f>
        <v>2.2983170254403134</v>
      </c>
      <c r="E23" s="77">
        <f t="shared" si="2"/>
        <v>2.4351042203457918</v>
      </c>
      <c r="F23" s="78">
        <f t="shared" si="2"/>
        <v>2.2723024638912488</v>
      </c>
      <c r="G23" s="78">
        <f t="shared" si="2"/>
        <v>2.5012141280353197</v>
      </c>
      <c r="H23" s="78">
        <f t="shared" si="2"/>
        <v>2.3837377197701084</v>
      </c>
      <c r="I23" s="78">
        <f t="shared" si="2"/>
        <v>2.5389711294675719</v>
      </c>
      <c r="J23" s="78">
        <f t="shared" si="2"/>
        <v>2.4505962059620598</v>
      </c>
      <c r="K23" s="78">
        <f t="shared" si="2"/>
        <v>2.4738634624215519</v>
      </c>
      <c r="L23" s="78">
        <f t="shared" si="2"/>
        <v>2.6195236242176607</v>
      </c>
      <c r="M23" s="78">
        <f t="shared" si="2"/>
        <v>2.3637195600942653</v>
      </c>
      <c r="N23" s="78">
        <f t="shared" si="2"/>
        <v>2.1169447708578142</v>
      </c>
      <c r="O23" s="76">
        <f t="shared" si="2"/>
        <v>2.2426262044029897</v>
      </c>
      <c r="P23" s="88">
        <f>IF(AND(P4="",P11=""),"",P4/P11)</f>
        <v>2.3866520706595091</v>
      </c>
    </row>
    <row r="24" spans="1:16" s="2" customFormat="1" ht="18" customHeight="1">
      <c r="A24" s="110"/>
      <c r="B24" s="111"/>
      <c r="C24" s="30" t="s">
        <v>28</v>
      </c>
      <c r="D24" s="79">
        <v>2.2999999999999998</v>
      </c>
      <c r="E24" s="79">
        <v>2.8</v>
      </c>
      <c r="F24" s="79">
        <v>2.4</v>
      </c>
      <c r="G24" s="79">
        <v>2.4</v>
      </c>
      <c r="H24" s="79">
        <v>2.4</v>
      </c>
      <c r="I24" s="79">
        <v>2.7</v>
      </c>
      <c r="J24" s="79">
        <v>2.5</v>
      </c>
      <c r="K24" s="79">
        <v>2.6</v>
      </c>
      <c r="L24" s="79">
        <v>2.7</v>
      </c>
      <c r="M24" s="79">
        <v>2.4</v>
      </c>
      <c r="N24" s="79">
        <v>2.2999999999999998</v>
      </c>
      <c r="O24" s="80">
        <v>2.2999999999999998</v>
      </c>
      <c r="P24" s="81">
        <v>2.5</v>
      </c>
    </row>
    <row r="25" spans="1:16" s="2" customFormat="1" ht="18" customHeight="1" thickBot="1">
      <c r="A25" s="112"/>
      <c r="B25" s="113"/>
      <c r="C25" s="82" t="s">
        <v>29</v>
      </c>
      <c r="D25" s="83">
        <v>2.4</v>
      </c>
      <c r="E25" s="83">
        <v>2.2999999999999998</v>
      </c>
      <c r="F25" s="83">
        <v>2.4</v>
      </c>
      <c r="G25" s="83">
        <v>2.4</v>
      </c>
      <c r="H25" s="83">
        <v>2.2999999999999998</v>
      </c>
      <c r="I25" s="83">
        <v>2.7</v>
      </c>
      <c r="J25" s="83">
        <v>2.6</v>
      </c>
      <c r="K25" s="83">
        <v>2.5</v>
      </c>
      <c r="L25" s="83">
        <v>2.5</v>
      </c>
      <c r="M25" s="83">
        <v>2.4</v>
      </c>
      <c r="N25" s="83">
        <v>2.2000000000000002</v>
      </c>
      <c r="O25" s="84">
        <v>2.4</v>
      </c>
      <c r="P25" s="85">
        <v>2.4</v>
      </c>
    </row>
    <row r="26" spans="1:16" s="2" customFormat="1" ht="6.75" customHeight="1">
      <c r="A26" s="6"/>
      <c r="B26" s="6"/>
      <c r="C26" s="8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 customHeight="1">
      <c r="A27" s="6" t="s">
        <v>30</v>
      </c>
      <c r="B27" s="6"/>
      <c r="C27" s="6"/>
      <c r="D27" s="6"/>
      <c r="E27" s="6"/>
      <c r="F27" s="6"/>
      <c r="G27" s="6"/>
      <c r="H27" s="6"/>
      <c r="I27" s="87"/>
      <c r="J27" s="87"/>
      <c r="K27" s="87"/>
      <c r="L27" s="87"/>
      <c r="M27" s="87"/>
      <c r="N27" s="87"/>
      <c r="O27" s="87"/>
      <c r="P27" s="87"/>
    </row>
    <row r="28" spans="1:16" ht="12.75" customHeight="1">
      <c r="A28" s="6" t="s">
        <v>31</v>
      </c>
      <c r="B28" s="6"/>
      <c r="C28" s="6"/>
      <c r="D28" s="6"/>
      <c r="E28" s="6"/>
      <c r="F28" s="6"/>
      <c r="G28" s="87"/>
      <c r="H28" s="87"/>
      <c r="I28" s="87"/>
      <c r="J28" s="87"/>
      <c r="K28" s="87"/>
      <c r="L28" s="87"/>
      <c r="M28" s="87"/>
      <c r="N28" s="87"/>
      <c r="O28" s="87"/>
      <c r="P28" s="87"/>
    </row>
  </sheetData>
  <mergeCells count="12">
    <mergeCell ref="A10:A22"/>
    <mergeCell ref="B10:B14"/>
    <mergeCell ref="B15:B18"/>
    <mergeCell ref="B19:B22"/>
    <mergeCell ref="A23:B25"/>
    <mergeCell ref="A1:J1"/>
    <mergeCell ref="K1:P1"/>
    <mergeCell ref="A2:C2"/>
    <mergeCell ref="A3:A9"/>
    <mergeCell ref="B3:B5"/>
    <mergeCell ref="B6:B7"/>
    <mergeCell ref="B8:B9"/>
  </mergeCells>
  <phoneticPr fontId="18"/>
  <dataValidations count="2">
    <dataValidation allowBlank="1" showInputMessage="1" showErrorMessage="1" prompt="=延患者数/診療日数_x000a_診療日数は直接入力" sqref="P9 P7 P20 P16"/>
    <dataValidation allowBlank="1" showInputMessage="1" showErrorMessage="1" prompt="=延患者数/診療日数_x000a_診療日数は数値を直接入力" sqref="C9 C7 C16"/>
  </dataValidations>
  <printOptions horizontalCentered="1"/>
  <pageMargins left="0.59" right="0.59" top="0.98" bottom="0.98" header="0.51" footer="0.51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cols>
    <col min="1" max="16384" width="9" style="1"/>
  </cols>
  <sheetData/>
  <phoneticPr fontId="18"/>
  <printOptions horizontalCentered="1"/>
  <pageMargins left="0.59" right="0.59" top="0.98" bottom="0.98" header="0.51" footer="0.51"/>
  <pageSetup paperSize="9" scale="81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2016年度</vt:lpstr>
      <vt:lpstr>Sheet1</vt:lpstr>
      <vt:lpstr>'2016年度'!Print_Area</vt:lpstr>
    </vt:vector>
  </TitlesOfParts>
  <Company>市立島田市民病院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市立島田市民病院</dc:creator>
  <cp:lastModifiedBy>島田市民病院</cp:lastModifiedBy>
  <cp:lastPrinted>2017-05-25T06:05:00Z</cp:lastPrinted>
  <dcterms:created xsi:type="dcterms:W3CDTF">2009-05-20T06:52:20Z</dcterms:created>
  <dcterms:modified xsi:type="dcterms:W3CDTF">2017-05-25T06:05:21Z</dcterms:modified>
</cp:coreProperties>
</file>