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02_住民基本台帳\人口統計\★新　統計\人口統計(毎月棚へ入れる月表）\人口統計R5年度\"/>
    </mc:Choice>
  </mc:AlternateContent>
  <bookViews>
    <workbookView xWindow="0" yWindow="0" windowWidth="16380" windowHeight="8190" tabRatio="500" firstSheet="7" activeTab="11"/>
  </bookViews>
  <sheets>
    <sheet name="4月分" sheetId="1" r:id="rId1"/>
    <sheet name="５月分" sheetId="2" r:id="rId2"/>
    <sheet name="６月分" sheetId="3" r:id="rId3"/>
    <sheet name="７月分" sheetId="4" r:id="rId4"/>
    <sheet name="8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3月分" sheetId="12" r:id="rId12"/>
    <sheet name="様式" sheetId="13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B34" i="6" l="1"/>
  <c r="A34" i="6" s="1"/>
  <c r="A54" i="6" s="1"/>
  <c r="B34" i="4"/>
  <c r="B34" i="5"/>
  <c r="E12" i="3" l="1"/>
  <c r="C12" i="3"/>
  <c r="B61" i="3"/>
  <c r="B5" i="3" l="1"/>
  <c r="B47" i="2" l="1"/>
  <c r="B5" i="2"/>
  <c r="B34" i="1" l="1"/>
  <c r="B63" i="1" l="1"/>
  <c r="B62" i="1"/>
  <c r="E26" i="1"/>
  <c r="A26" i="1"/>
  <c r="E48" i="1"/>
  <c r="A48" i="1"/>
  <c r="A41" i="1"/>
  <c r="D41" i="1"/>
  <c r="G54" i="1" l="1"/>
  <c r="H54" i="1"/>
  <c r="B60" i="1" s="1"/>
  <c r="D54" i="1"/>
  <c r="F54" i="1"/>
  <c r="I5" i="1"/>
  <c r="B7" i="1"/>
  <c r="B5" i="1"/>
  <c r="F11" i="1"/>
  <c r="F10" i="1"/>
  <c r="F9" i="1"/>
  <c r="F8" i="1"/>
  <c r="F7" i="1"/>
  <c r="F6" i="1"/>
  <c r="F5" i="1"/>
  <c r="F12" i="1" s="1"/>
  <c r="D11" i="1"/>
  <c r="D10" i="1"/>
  <c r="D9" i="1"/>
  <c r="D8" i="1"/>
  <c r="D7" i="1"/>
  <c r="D6" i="1"/>
  <c r="D5" i="1"/>
  <c r="B11" i="1"/>
  <c r="B10" i="1"/>
  <c r="B9" i="1"/>
  <c r="B8" i="1"/>
  <c r="B6" i="1"/>
  <c r="B12" i="1" l="1"/>
  <c r="A54" i="1" s="1"/>
  <c r="D12" i="1"/>
  <c r="B61" i="12"/>
  <c r="B61" i="11"/>
  <c r="B61" i="10"/>
  <c r="B61" i="9"/>
  <c r="B61" i="8"/>
  <c r="D5" i="8" l="1"/>
  <c r="F5" i="8"/>
  <c r="D6" i="8"/>
  <c r="F6" i="8"/>
  <c r="D7" i="8"/>
  <c r="F7" i="8"/>
  <c r="D8" i="8"/>
  <c r="F8" i="8"/>
  <c r="D9" i="8"/>
  <c r="F9" i="8"/>
  <c r="D10" i="8"/>
  <c r="F10" i="8"/>
  <c r="D11" i="8"/>
  <c r="F11" i="8"/>
  <c r="B61" i="7" l="1"/>
  <c r="E34" i="6" l="1"/>
  <c r="D19" i="1" l="1"/>
  <c r="A19" i="1"/>
  <c r="H8" i="1"/>
  <c r="H5" i="1"/>
  <c r="B5" i="7"/>
  <c r="D5" i="7"/>
  <c r="F5" i="7"/>
  <c r="I5" i="7"/>
  <c r="B6" i="7"/>
  <c r="D6" i="7"/>
  <c r="F6" i="7"/>
  <c r="I6" i="7"/>
  <c r="B7" i="7"/>
  <c r="D7" i="7"/>
  <c r="F7" i="7"/>
  <c r="I7" i="7"/>
  <c r="B8" i="7"/>
  <c r="D8" i="7"/>
  <c r="F8" i="7"/>
  <c r="I8" i="7"/>
  <c r="B9" i="7"/>
  <c r="D9" i="7"/>
  <c r="F9" i="7"/>
  <c r="I9" i="7"/>
  <c r="B10" i="7"/>
  <c r="D10" i="7"/>
  <c r="F10" i="7"/>
  <c r="I10" i="7"/>
  <c r="B11" i="7"/>
  <c r="D11" i="7"/>
  <c r="F11" i="7"/>
  <c r="I11" i="7"/>
  <c r="C12" i="7"/>
  <c r="B34" i="7" s="1"/>
  <c r="E12" i="7"/>
  <c r="G12" i="7"/>
  <c r="A19" i="7"/>
  <c r="D19" i="7"/>
  <c r="H19" i="7"/>
  <c r="I19" i="7"/>
  <c r="A26" i="7"/>
  <c r="E26" i="7"/>
  <c r="C34" i="7"/>
  <c r="E34" i="7"/>
  <c r="H34" i="7"/>
  <c r="A41" i="7"/>
  <c r="D41" i="7"/>
  <c r="H41" i="7"/>
  <c r="I41" i="7"/>
  <c r="A48" i="7"/>
  <c r="E48" i="7"/>
  <c r="F54" i="7"/>
  <c r="B67" i="7" s="1"/>
  <c r="B5" i="8"/>
  <c r="H5" i="8"/>
  <c r="I5" i="8"/>
  <c r="B6" i="8"/>
  <c r="I6" i="8"/>
  <c r="B7" i="8"/>
  <c r="H7" i="8"/>
  <c r="I7" i="8"/>
  <c r="B8" i="8"/>
  <c r="I8" i="8"/>
  <c r="B9" i="8"/>
  <c r="I9" i="8"/>
  <c r="B10" i="8"/>
  <c r="H10" i="8"/>
  <c r="I10" i="8"/>
  <c r="B11" i="8"/>
  <c r="I11" i="8"/>
  <c r="C12" i="8"/>
  <c r="B34" i="8" s="1"/>
  <c r="D12" i="8"/>
  <c r="E12" i="8"/>
  <c r="D54" i="8" s="1"/>
  <c r="B66" i="8" s="1"/>
  <c r="G12" i="8"/>
  <c r="F54" i="8" s="1"/>
  <c r="B67" i="8" s="1"/>
  <c r="A19" i="8"/>
  <c r="D19" i="8"/>
  <c r="H19" i="8"/>
  <c r="I19" i="8"/>
  <c r="A26" i="8"/>
  <c r="E26" i="8"/>
  <c r="C34" i="8"/>
  <c r="E34" i="8"/>
  <c r="H34" i="8"/>
  <c r="A41" i="8"/>
  <c r="D41" i="8"/>
  <c r="H41" i="8"/>
  <c r="I41" i="8"/>
  <c r="A48" i="8"/>
  <c r="E48" i="8"/>
  <c r="B5" i="9"/>
  <c r="D5" i="9"/>
  <c r="F5" i="9"/>
  <c r="I5" i="9"/>
  <c r="B6" i="9"/>
  <c r="D6" i="9"/>
  <c r="F6" i="9"/>
  <c r="I6" i="9"/>
  <c r="B7" i="9"/>
  <c r="D7" i="9"/>
  <c r="F7" i="9"/>
  <c r="I7" i="9"/>
  <c r="B8" i="9"/>
  <c r="D8" i="9"/>
  <c r="F8" i="9"/>
  <c r="I8" i="9"/>
  <c r="B9" i="9"/>
  <c r="D9" i="9"/>
  <c r="F9" i="9"/>
  <c r="I9" i="9"/>
  <c r="B10" i="9"/>
  <c r="D10" i="9"/>
  <c r="F10" i="9"/>
  <c r="I10" i="9"/>
  <c r="B11" i="9"/>
  <c r="D11" i="9"/>
  <c r="F11" i="9"/>
  <c r="I11" i="9"/>
  <c r="C12" i="9"/>
  <c r="B34" i="9" s="1"/>
  <c r="E12" i="9"/>
  <c r="G12" i="9"/>
  <c r="A19" i="9"/>
  <c r="D19" i="9"/>
  <c r="H19" i="9"/>
  <c r="I19" i="9"/>
  <c r="A26" i="9"/>
  <c r="E26" i="9"/>
  <c r="C34" i="9"/>
  <c r="E34" i="9"/>
  <c r="H34" i="9"/>
  <c r="A41" i="9"/>
  <c r="D41" i="9"/>
  <c r="H41" i="9"/>
  <c r="I41" i="9"/>
  <c r="A48" i="9"/>
  <c r="E48" i="9"/>
  <c r="F54" i="9"/>
  <c r="B67" i="9" s="1"/>
  <c r="B5" i="10"/>
  <c r="D5" i="10"/>
  <c r="F5" i="10"/>
  <c r="I5" i="10"/>
  <c r="B6" i="10"/>
  <c r="D6" i="10"/>
  <c r="F6" i="10"/>
  <c r="I6" i="10"/>
  <c r="B7" i="10"/>
  <c r="D7" i="10"/>
  <c r="F7" i="10"/>
  <c r="I7" i="10"/>
  <c r="B8" i="10"/>
  <c r="D8" i="10"/>
  <c r="F8" i="10"/>
  <c r="I8" i="10"/>
  <c r="B9" i="10"/>
  <c r="D9" i="10"/>
  <c r="F9" i="10"/>
  <c r="I9" i="10"/>
  <c r="B10" i="10"/>
  <c r="D10" i="10"/>
  <c r="F10" i="10"/>
  <c r="I10" i="10"/>
  <c r="B11" i="10"/>
  <c r="D11" i="10"/>
  <c r="F11" i="10"/>
  <c r="I11" i="10"/>
  <c r="C12" i="10"/>
  <c r="B34" i="10" s="1"/>
  <c r="E12" i="10"/>
  <c r="D54" i="10" s="1"/>
  <c r="B66" i="10" s="1"/>
  <c r="G12" i="10"/>
  <c r="F54" i="10" s="1"/>
  <c r="B67" i="10" s="1"/>
  <c r="A19" i="10"/>
  <c r="D19" i="10"/>
  <c r="H19" i="10"/>
  <c r="I19" i="10"/>
  <c r="A26" i="10"/>
  <c r="E26" i="10"/>
  <c r="C34" i="10"/>
  <c r="E34" i="10"/>
  <c r="H34" i="10"/>
  <c r="A41" i="10"/>
  <c r="D41" i="10"/>
  <c r="H41" i="10"/>
  <c r="I41" i="10"/>
  <c r="A48" i="10"/>
  <c r="E48" i="10"/>
  <c r="B5" i="11"/>
  <c r="D5" i="11"/>
  <c r="F5" i="11"/>
  <c r="I5" i="11"/>
  <c r="B6" i="11"/>
  <c r="D6" i="11"/>
  <c r="F6" i="11"/>
  <c r="I6" i="11"/>
  <c r="B7" i="11"/>
  <c r="D7" i="11"/>
  <c r="F7" i="11"/>
  <c r="I7" i="11"/>
  <c r="B8" i="11"/>
  <c r="D8" i="11"/>
  <c r="F8" i="11"/>
  <c r="I8" i="11"/>
  <c r="B9" i="11"/>
  <c r="D9" i="11"/>
  <c r="F9" i="11"/>
  <c r="I9" i="11"/>
  <c r="B10" i="11"/>
  <c r="D10" i="11"/>
  <c r="F10" i="11"/>
  <c r="I10" i="11"/>
  <c r="B11" i="11"/>
  <c r="D11" i="11"/>
  <c r="F11" i="11"/>
  <c r="I11" i="11"/>
  <c r="C12" i="11"/>
  <c r="B34" i="11" s="1"/>
  <c r="E12" i="11"/>
  <c r="G12" i="11"/>
  <c r="F54" i="11" s="1"/>
  <c r="B67" i="11" s="1"/>
  <c r="A19" i="11"/>
  <c r="D19" i="11"/>
  <c r="H19" i="11"/>
  <c r="I19" i="11"/>
  <c r="A26" i="11"/>
  <c r="E26" i="11"/>
  <c r="C34" i="11"/>
  <c r="E34" i="11"/>
  <c r="H34" i="11"/>
  <c r="A41" i="11"/>
  <c r="D41" i="11"/>
  <c r="H41" i="11"/>
  <c r="I41" i="11"/>
  <c r="A48" i="11"/>
  <c r="E48" i="11"/>
  <c r="B5" i="12"/>
  <c r="D5" i="12"/>
  <c r="F5" i="12"/>
  <c r="I5" i="12"/>
  <c r="B6" i="12"/>
  <c r="D6" i="12"/>
  <c r="F6" i="12"/>
  <c r="I6" i="12"/>
  <c r="B7" i="12"/>
  <c r="D7" i="12"/>
  <c r="F7" i="12"/>
  <c r="I7" i="12"/>
  <c r="B8" i="12"/>
  <c r="D8" i="12"/>
  <c r="F8" i="12"/>
  <c r="I8" i="12"/>
  <c r="B9" i="12"/>
  <c r="D9" i="12"/>
  <c r="F9" i="12"/>
  <c r="I9" i="12"/>
  <c r="B10" i="12"/>
  <c r="D10" i="12"/>
  <c r="F10" i="12"/>
  <c r="I10" i="12"/>
  <c r="B11" i="12"/>
  <c r="D11" i="12"/>
  <c r="F11" i="12"/>
  <c r="I11" i="12"/>
  <c r="C12" i="12"/>
  <c r="B34" i="12" s="1"/>
  <c r="E12" i="12"/>
  <c r="D54" i="12" s="1"/>
  <c r="B66" i="12" s="1"/>
  <c r="G12" i="12"/>
  <c r="A19" i="12"/>
  <c r="D19" i="12"/>
  <c r="H19" i="12"/>
  <c r="I19" i="12"/>
  <c r="A26" i="12"/>
  <c r="E26" i="12"/>
  <c r="C34" i="12"/>
  <c r="E34" i="12"/>
  <c r="H34" i="12"/>
  <c r="A41" i="12"/>
  <c r="D41" i="12"/>
  <c r="H41" i="12"/>
  <c r="I41" i="12"/>
  <c r="A48" i="12"/>
  <c r="E48" i="12"/>
  <c r="I6" i="1"/>
  <c r="I7" i="1"/>
  <c r="I8" i="1"/>
  <c r="I9" i="1"/>
  <c r="I10" i="1"/>
  <c r="I11" i="1"/>
  <c r="C12" i="1"/>
  <c r="E12" i="1"/>
  <c r="G12" i="1"/>
  <c r="B18" i="1"/>
  <c r="C18" i="1"/>
  <c r="E18" i="1"/>
  <c r="F18" i="1"/>
  <c r="B64" i="1"/>
  <c r="H19" i="1"/>
  <c r="I19" i="1"/>
  <c r="B25" i="1"/>
  <c r="B25" i="2" s="1"/>
  <c r="B25" i="3" s="1"/>
  <c r="B25" i="4" s="1"/>
  <c r="B25" i="5" s="1"/>
  <c r="B25" i="6" s="1"/>
  <c r="B25" i="7" s="1"/>
  <c r="C25" i="1"/>
  <c r="C25" i="2" s="1"/>
  <c r="D25" i="1"/>
  <c r="D25" i="2" s="1"/>
  <c r="D25" i="3" s="1"/>
  <c r="D25" i="4" s="1"/>
  <c r="D25" i="5" s="1"/>
  <c r="D25" i="6" s="1"/>
  <c r="D25" i="7" s="1"/>
  <c r="D25" i="8" s="1"/>
  <c r="D25" i="9" s="1"/>
  <c r="D25" i="10" s="1"/>
  <c r="D25" i="11" s="1"/>
  <c r="D25" i="12" s="1"/>
  <c r="F25" i="1"/>
  <c r="G25" i="1"/>
  <c r="G25" i="2" s="1"/>
  <c r="G25" i="3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H25" i="11" s="1"/>
  <c r="H25" i="12" s="1"/>
  <c r="I26" i="1"/>
  <c r="G34" i="1"/>
  <c r="H34" i="1"/>
  <c r="A40" i="1"/>
  <c r="B40" i="1"/>
  <c r="C40" i="1"/>
  <c r="E40" i="1"/>
  <c r="F40" i="1"/>
  <c r="I40" i="1" s="1"/>
  <c r="H41" i="1"/>
  <c r="I41" i="1"/>
  <c r="B47" i="1"/>
  <c r="B47" i="3" s="1"/>
  <c r="B47" i="4" s="1"/>
  <c r="B47" i="5" s="1"/>
  <c r="B47" i="6" s="1"/>
  <c r="C47" i="1"/>
  <c r="C47" i="2" s="1"/>
  <c r="D47" i="1"/>
  <c r="D47" i="2" s="1"/>
  <c r="D47" i="3" s="1"/>
  <c r="D47" i="4" s="1"/>
  <c r="D47" i="5" s="1"/>
  <c r="D47" i="6" s="1"/>
  <c r="D47" i="7" s="1"/>
  <c r="D47" i="8" s="1"/>
  <c r="D47" i="9" s="1"/>
  <c r="D47" i="10" s="1"/>
  <c r="D47" i="11" s="1"/>
  <c r="D47" i="12" s="1"/>
  <c r="F47" i="1"/>
  <c r="G47" i="1"/>
  <c r="G47" i="2" s="1"/>
  <c r="H47" i="1"/>
  <c r="B66" i="1"/>
  <c r="B61" i="1"/>
  <c r="D5" i="2"/>
  <c r="F5" i="2"/>
  <c r="I5" i="2"/>
  <c r="B6" i="2"/>
  <c r="D6" i="2"/>
  <c r="F6" i="2"/>
  <c r="I6" i="2"/>
  <c r="B7" i="2"/>
  <c r="D7" i="2"/>
  <c r="F7" i="2"/>
  <c r="I7" i="2"/>
  <c r="B8" i="2"/>
  <c r="D8" i="2"/>
  <c r="F8" i="2"/>
  <c r="I8" i="2"/>
  <c r="B9" i="2"/>
  <c r="D9" i="2"/>
  <c r="F9" i="2"/>
  <c r="I9" i="2"/>
  <c r="B10" i="2"/>
  <c r="D10" i="2"/>
  <c r="F10" i="2"/>
  <c r="I10" i="2"/>
  <c r="B11" i="2"/>
  <c r="D11" i="2"/>
  <c r="F11" i="2"/>
  <c r="I11" i="2"/>
  <c r="C12" i="2"/>
  <c r="B34" i="2" s="1"/>
  <c r="A34" i="2" s="1"/>
  <c r="E12" i="2"/>
  <c r="G12" i="2"/>
  <c r="F54" i="2" s="1"/>
  <c r="B67" i="2" s="1"/>
  <c r="C18" i="2"/>
  <c r="C18" i="3" s="1"/>
  <c r="C18" i="4" s="1"/>
  <c r="C18" i="5" s="1"/>
  <c r="E18" i="2"/>
  <c r="A19" i="2"/>
  <c r="D19" i="2"/>
  <c r="H19" i="2"/>
  <c r="I19" i="2"/>
  <c r="F25" i="2"/>
  <c r="F25" i="3" s="1"/>
  <c r="F25" i="4" s="1"/>
  <c r="F25" i="5" s="1"/>
  <c r="F25" i="6" s="1"/>
  <c r="F25" i="7" s="1"/>
  <c r="A26" i="2"/>
  <c r="E26" i="2"/>
  <c r="C34" i="2"/>
  <c r="E34" i="2"/>
  <c r="H34" i="2"/>
  <c r="B40" i="2"/>
  <c r="B40" i="3" s="1"/>
  <c r="B40" i="4" s="1"/>
  <c r="C40" i="2"/>
  <c r="C40" i="3" s="1"/>
  <c r="C40" i="4" s="1"/>
  <c r="C40" i="5" s="1"/>
  <c r="C40" i="6" s="1"/>
  <c r="C40" i="7" s="1"/>
  <c r="E40" i="2"/>
  <c r="A41" i="2"/>
  <c r="D41" i="2"/>
  <c r="H41" i="2"/>
  <c r="I41" i="2"/>
  <c r="F47" i="2"/>
  <c r="F47" i="3" s="1"/>
  <c r="F47" i="4" s="1"/>
  <c r="F47" i="5" s="1"/>
  <c r="F47" i="6" s="1"/>
  <c r="H47" i="2"/>
  <c r="H47" i="3" s="1"/>
  <c r="H47" i="4" s="1"/>
  <c r="H47" i="5" s="1"/>
  <c r="H47" i="6" s="1"/>
  <c r="H47" i="7" s="1"/>
  <c r="H47" i="8" s="1"/>
  <c r="H47" i="9" s="1"/>
  <c r="H47" i="10" s="1"/>
  <c r="H47" i="11" s="1"/>
  <c r="H47" i="12" s="1"/>
  <c r="A48" i="2"/>
  <c r="E48" i="2"/>
  <c r="B63" i="2" s="1"/>
  <c r="D54" i="2"/>
  <c r="B66" i="2" s="1"/>
  <c r="B61" i="2"/>
  <c r="D5" i="3"/>
  <c r="F5" i="3"/>
  <c r="I5" i="3"/>
  <c r="B6" i="3"/>
  <c r="D6" i="3"/>
  <c r="F6" i="3"/>
  <c r="I6" i="3"/>
  <c r="B7" i="3"/>
  <c r="D7" i="3"/>
  <c r="F7" i="3"/>
  <c r="I7" i="3"/>
  <c r="B8" i="3"/>
  <c r="D8" i="3"/>
  <c r="F8" i="3"/>
  <c r="I8" i="3"/>
  <c r="B9" i="3"/>
  <c r="D9" i="3"/>
  <c r="F9" i="3"/>
  <c r="I9" i="3"/>
  <c r="B10" i="3"/>
  <c r="D10" i="3"/>
  <c r="F10" i="3"/>
  <c r="I10" i="3"/>
  <c r="B11" i="3"/>
  <c r="D11" i="3"/>
  <c r="F11" i="3"/>
  <c r="I11" i="3"/>
  <c r="B12" i="3"/>
  <c r="B34" i="3"/>
  <c r="G12" i="3"/>
  <c r="F54" i="3" s="1"/>
  <c r="B67" i="3" s="1"/>
  <c r="E18" i="3"/>
  <c r="E18" i="4" s="1"/>
  <c r="E18" i="5" s="1"/>
  <c r="A19" i="3"/>
  <c r="D19" i="3"/>
  <c r="H19" i="3"/>
  <c r="I19" i="3"/>
  <c r="A26" i="3"/>
  <c r="E26" i="3"/>
  <c r="C34" i="3"/>
  <c r="E34" i="3"/>
  <c r="H34" i="3"/>
  <c r="A41" i="3"/>
  <c r="D41" i="3"/>
  <c r="H41" i="3"/>
  <c r="I41" i="3"/>
  <c r="A48" i="3"/>
  <c r="E48" i="3"/>
  <c r="B5" i="4"/>
  <c r="D5" i="4"/>
  <c r="F5" i="4"/>
  <c r="I5" i="4"/>
  <c r="B6" i="4"/>
  <c r="D6" i="4"/>
  <c r="F6" i="4"/>
  <c r="I6" i="4"/>
  <c r="B7" i="4"/>
  <c r="D7" i="4"/>
  <c r="F7" i="4"/>
  <c r="I7" i="4"/>
  <c r="B8" i="4"/>
  <c r="D8" i="4"/>
  <c r="F8" i="4"/>
  <c r="I8" i="4"/>
  <c r="B9" i="4"/>
  <c r="D9" i="4"/>
  <c r="F9" i="4"/>
  <c r="I9" i="4"/>
  <c r="B10" i="4"/>
  <c r="D10" i="4"/>
  <c r="F10" i="4"/>
  <c r="I10" i="4"/>
  <c r="B11" i="4"/>
  <c r="D11" i="4"/>
  <c r="F11" i="4"/>
  <c r="I11" i="4"/>
  <c r="C12" i="4"/>
  <c r="E12" i="4"/>
  <c r="D54" i="4" s="1"/>
  <c r="B66" i="4" s="1"/>
  <c r="G12" i="4"/>
  <c r="F54" i="4" s="1"/>
  <c r="B67" i="4" s="1"/>
  <c r="A19" i="4"/>
  <c r="D19" i="4"/>
  <c r="H19" i="4"/>
  <c r="I19" i="4"/>
  <c r="A26" i="4"/>
  <c r="E26" i="4"/>
  <c r="C34" i="4"/>
  <c r="E34" i="4"/>
  <c r="H34" i="4"/>
  <c r="A41" i="4"/>
  <c r="B64" i="4" s="1"/>
  <c r="D41" i="4"/>
  <c r="H41" i="4"/>
  <c r="I41" i="4"/>
  <c r="A48" i="4"/>
  <c r="E48" i="4"/>
  <c r="B61" i="4"/>
  <c r="B5" i="5"/>
  <c r="D5" i="5"/>
  <c r="F5" i="5"/>
  <c r="I5" i="5"/>
  <c r="B6" i="5"/>
  <c r="D6" i="5"/>
  <c r="F6" i="5"/>
  <c r="I6" i="5"/>
  <c r="B7" i="5"/>
  <c r="D7" i="5"/>
  <c r="F7" i="5"/>
  <c r="I7" i="5"/>
  <c r="B8" i="5"/>
  <c r="D8" i="5"/>
  <c r="F8" i="5"/>
  <c r="I8" i="5"/>
  <c r="B9" i="5"/>
  <c r="D9" i="5"/>
  <c r="F9" i="5"/>
  <c r="I9" i="5"/>
  <c r="B10" i="5"/>
  <c r="D10" i="5"/>
  <c r="F10" i="5"/>
  <c r="I10" i="5"/>
  <c r="B11" i="5"/>
  <c r="D11" i="5"/>
  <c r="F11" i="5"/>
  <c r="I11" i="5"/>
  <c r="C12" i="5"/>
  <c r="E12" i="5"/>
  <c r="D54" i="5" s="1"/>
  <c r="B66" i="5" s="1"/>
  <c r="G12" i="5"/>
  <c r="F54" i="5" s="1"/>
  <c r="B67" i="5" s="1"/>
  <c r="A19" i="5"/>
  <c r="D19" i="5"/>
  <c r="H19" i="5"/>
  <c r="I19" i="5"/>
  <c r="A26" i="5"/>
  <c r="E26" i="5"/>
  <c r="C34" i="5"/>
  <c r="E34" i="5"/>
  <c r="H34" i="5"/>
  <c r="A41" i="5"/>
  <c r="D41" i="5"/>
  <c r="H41" i="5"/>
  <c r="I41" i="5"/>
  <c r="A48" i="5"/>
  <c r="E48" i="5"/>
  <c r="B61" i="5"/>
  <c r="B5" i="6"/>
  <c r="D5" i="6"/>
  <c r="F5" i="6"/>
  <c r="I5" i="6"/>
  <c r="B6" i="6"/>
  <c r="D6" i="6"/>
  <c r="F6" i="6"/>
  <c r="I6" i="6"/>
  <c r="B7" i="6"/>
  <c r="D7" i="6"/>
  <c r="F7" i="6"/>
  <c r="I7" i="6"/>
  <c r="B8" i="6"/>
  <c r="D8" i="6"/>
  <c r="F8" i="6"/>
  <c r="I8" i="6"/>
  <c r="B9" i="6"/>
  <c r="D9" i="6"/>
  <c r="F9" i="6"/>
  <c r="I9" i="6"/>
  <c r="B10" i="6"/>
  <c r="D10" i="6"/>
  <c r="F10" i="6"/>
  <c r="I10" i="6"/>
  <c r="B11" i="6"/>
  <c r="D11" i="6"/>
  <c r="F11" i="6"/>
  <c r="I11" i="6"/>
  <c r="C12" i="6"/>
  <c r="E12" i="6"/>
  <c r="G12" i="6"/>
  <c r="F54" i="6" s="1"/>
  <c r="B67" i="6" s="1"/>
  <c r="A19" i="6"/>
  <c r="D19" i="6"/>
  <c r="H19" i="6"/>
  <c r="I19" i="6"/>
  <c r="A26" i="6"/>
  <c r="E26" i="6"/>
  <c r="C34" i="6"/>
  <c r="H34" i="6"/>
  <c r="A41" i="6"/>
  <c r="D41" i="6"/>
  <c r="H41" i="6"/>
  <c r="I41" i="6"/>
  <c r="A48" i="6"/>
  <c r="E48" i="6"/>
  <c r="B61" i="6"/>
  <c r="F12" i="6" l="1"/>
  <c r="E54" i="6" s="1"/>
  <c r="B65" i="4"/>
  <c r="I12" i="3"/>
  <c r="I48" i="10"/>
  <c r="G19" i="10"/>
  <c r="G34" i="10"/>
  <c r="H11" i="10"/>
  <c r="H9" i="10"/>
  <c r="H8" i="10"/>
  <c r="B65" i="8"/>
  <c r="B64" i="6"/>
  <c r="B65" i="3"/>
  <c r="D54" i="3"/>
  <c r="B66" i="3" s="1"/>
  <c r="A34" i="4"/>
  <c r="B64" i="2"/>
  <c r="H7" i="1"/>
  <c r="H11" i="1"/>
  <c r="I48" i="12"/>
  <c r="B62" i="12"/>
  <c r="B63" i="12"/>
  <c r="B65" i="12"/>
  <c r="B64" i="12"/>
  <c r="I26" i="12"/>
  <c r="I12" i="12"/>
  <c r="H6" i="12"/>
  <c r="B63" i="11"/>
  <c r="B65" i="11"/>
  <c r="B64" i="11"/>
  <c r="G41" i="11"/>
  <c r="G34" i="12"/>
  <c r="I26" i="11"/>
  <c r="B62" i="11"/>
  <c r="G19" i="11"/>
  <c r="I12" i="11"/>
  <c r="H10" i="12"/>
  <c r="H9" i="12"/>
  <c r="H8" i="11"/>
  <c r="A34" i="12"/>
  <c r="B63" i="10"/>
  <c r="B62" i="10"/>
  <c r="B64" i="10"/>
  <c r="B65" i="10"/>
  <c r="G34" i="11"/>
  <c r="I26" i="10"/>
  <c r="H11" i="11"/>
  <c r="H10" i="11"/>
  <c r="H9" i="11"/>
  <c r="H7" i="10"/>
  <c r="F12" i="11"/>
  <c r="E54" i="11" s="1"/>
  <c r="H5" i="11"/>
  <c r="H54" i="10"/>
  <c r="B60" i="10" s="1"/>
  <c r="B62" i="8"/>
  <c r="B64" i="8"/>
  <c r="G19" i="8"/>
  <c r="B63" i="9"/>
  <c r="B65" i="9"/>
  <c r="B64" i="9"/>
  <c r="G41" i="9"/>
  <c r="I26" i="9"/>
  <c r="B62" i="9"/>
  <c r="H6" i="10"/>
  <c r="I12" i="9"/>
  <c r="D54" i="9"/>
  <c r="B66" i="9" s="1"/>
  <c r="H8" i="9"/>
  <c r="B63" i="8"/>
  <c r="I48" i="8"/>
  <c r="G34" i="8"/>
  <c r="I26" i="8"/>
  <c r="H5" i="9"/>
  <c r="B12" i="9"/>
  <c r="H11" i="9"/>
  <c r="H10" i="9"/>
  <c r="H9" i="9"/>
  <c r="A34" i="8"/>
  <c r="B63" i="7"/>
  <c r="B62" i="7"/>
  <c r="B65" i="7"/>
  <c r="G41" i="7"/>
  <c r="B64" i="7"/>
  <c r="C54" i="8"/>
  <c r="H11" i="8"/>
  <c r="I12" i="7"/>
  <c r="D54" i="7"/>
  <c r="B12" i="8"/>
  <c r="G34" i="7"/>
  <c r="I48" i="6"/>
  <c r="B63" i="6"/>
  <c r="B65" i="6"/>
  <c r="G19" i="6"/>
  <c r="B12" i="7"/>
  <c r="I26" i="6"/>
  <c r="B62" i="6"/>
  <c r="H11" i="6"/>
  <c r="H10" i="6"/>
  <c r="H9" i="6"/>
  <c r="H9" i="7"/>
  <c r="H8" i="7"/>
  <c r="H7" i="6"/>
  <c r="I12" i="6"/>
  <c r="H5" i="7"/>
  <c r="D54" i="6"/>
  <c r="G34" i="6"/>
  <c r="I48" i="5"/>
  <c r="B63" i="5"/>
  <c r="G41" i="5"/>
  <c r="B64" i="5"/>
  <c r="H8" i="6"/>
  <c r="B65" i="5"/>
  <c r="H11" i="5"/>
  <c r="H9" i="5"/>
  <c r="H7" i="5"/>
  <c r="I12" i="5"/>
  <c r="H5" i="5"/>
  <c r="H5" i="6"/>
  <c r="B12" i="6"/>
  <c r="A34" i="10"/>
  <c r="F12" i="9"/>
  <c r="E54" i="9" s="1"/>
  <c r="H54" i="8"/>
  <c r="B60" i="8" s="1"/>
  <c r="G19" i="5"/>
  <c r="A47" i="1"/>
  <c r="A25" i="2"/>
  <c r="G41" i="12"/>
  <c r="D54" i="11"/>
  <c r="B66" i="11" s="1"/>
  <c r="H10" i="10"/>
  <c r="F12" i="10"/>
  <c r="E54" i="10" s="1"/>
  <c r="I12" i="8"/>
  <c r="H11" i="7"/>
  <c r="F12" i="7"/>
  <c r="E54" i="7" s="1"/>
  <c r="G41" i="6"/>
  <c r="G19" i="1"/>
  <c r="H7" i="12"/>
  <c r="H5" i="12"/>
  <c r="I48" i="11"/>
  <c r="H5" i="10"/>
  <c r="G34" i="9"/>
  <c r="F12" i="8"/>
  <c r="E54" i="8" s="1"/>
  <c r="G19" i="7"/>
  <c r="H6" i="1"/>
  <c r="H9" i="1"/>
  <c r="H10" i="1"/>
  <c r="B63" i="4"/>
  <c r="A47" i="2"/>
  <c r="G41" i="2"/>
  <c r="F12" i="12"/>
  <c r="E54" i="12" s="1"/>
  <c r="B12" i="12"/>
  <c r="B12" i="11"/>
  <c r="I12" i="10"/>
  <c r="G19" i="9"/>
  <c r="A34" i="9"/>
  <c r="H9" i="8"/>
  <c r="H6" i="8"/>
  <c r="B62" i="4"/>
  <c r="G41" i="4"/>
  <c r="G34" i="4"/>
  <c r="G34" i="5"/>
  <c r="I26" i="4"/>
  <c r="G19" i="4"/>
  <c r="F12" i="5"/>
  <c r="E54" i="5" s="1"/>
  <c r="H11" i="4"/>
  <c r="H9" i="4"/>
  <c r="H6" i="4"/>
  <c r="H5" i="4"/>
  <c r="I12" i="4"/>
  <c r="H8" i="5"/>
  <c r="D12" i="5"/>
  <c r="C54" i="5" s="1"/>
  <c r="B12" i="5"/>
  <c r="A34" i="5"/>
  <c r="B12" i="4"/>
  <c r="I26" i="3"/>
  <c r="B63" i="3"/>
  <c r="G34" i="3"/>
  <c r="G41" i="3"/>
  <c r="B64" i="3"/>
  <c r="B62" i="3"/>
  <c r="G19" i="3"/>
  <c r="F12" i="4"/>
  <c r="E54" i="4" s="1"/>
  <c r="H11" i="3"/>
  <c r="F12" i="3"/>
  <c r="E54" i="3" s="1"/>
  <c r="H8" i="4"/>
  <c r="H54" i="3"/>
  <c r="B60" i="3" s="1"/>
  <c r="H9" i="3"/>
  <c r="A34" i="3"/>
  <c r="A54" i="3" s="1"/>
  <c r="B65" i="2"/>
  <c r="A40" i="2"/>
  <c r="A40" i="4"/>
  <c r="B40" i="5"/>
  <c r="B40" i="6" s="1"/>
  <c r="B40" i="7" s="1"/>
  <c r="B40" i="8" s="1"/>
  <c r="A40" i="3"/>
  <c r="B62" i="2"/>
  <c r="G34" i="2"/>
  <c r="G19" i="2"/>
  <c r="F12" i="2"/>
  <c r="E54" i="2" s="1"/>
  <c r="H6" i="3"/>
  <c r="H5" i="3"/>
  <c r="I12" i="2"/>
  <c r="H11" i="2"/>
  <c r="H9" i="2"/>
  <c r="H5" i="2"/>
  <c r="H8" i="3"/>
  <c r="E47" i="2"/>
  <c r="E47" i="1"/>
  <c r="F40" i="2"/>
  <c r="F40" i="3" s="1"/>
  <c r="A25" i="1"/>
  <c r="B12" i="2"/>
  <c r="A54" i="2" s="1"/>
  <c r="H10" i="2"/>
  <c r="H8" i="2"/>
  <c r="B47" i="7"/>
  <c r="E18" i="6"/>
  <c r="F47" i="7"/>
  <c r="E25" i="3"/>
  <c r="G25" i="4"/>
  <c r="H40" i="2"/>
  <c r="H54" i="5"/>
  <c r="B60" i="5" s="1"/>
  <c r="H6" i="5"/>
  <c r="I48" i="3"/>
  <c r="H10" i="3"/>
  <c r="I26" i="2"/>
  <c r="I25" i="1"/>
  <c r="B18" i="2"/>
  <c r="H18" i="1"/>
  <c r="A18" i="1"/>
  <c r="A34" i="11"/>
  <c r="H7" i="4"/>
  <c r="D12" i="4"/>
  <c r="B25" i="8"/>
  <c r="H54" i="4"/>
  <c r="B60" i="4" s="1"/>
  <c r="C47" i="3"/>
  <c r="E40" i="3"/>
  <c r="H7" i="3"/>
  <c r="D12" i="3"/>
  <c r="E25" i="2"/>
  <c r="E25" i="1"/>
  <c r="F18" i="2"/>
  <c r="D18" i="1"/>
  <c r="I18" i="1"/>
  <c r="I12" i="1"/>
  <c r="F25" i="8"/>
  <c r="D12" i="6"/>
  <c r="C40" i="8"/>
  <c r="C18" i="6"/>
  <c r="H6" i="6"/>
  <c r="B62" i="5"/>
  <c r="I26" i="5"/>
  <c r="H10" i="5"/>
  <c r="I48" i="4"/>
  <c r="H10" i="4"/>
  <c r="G47" i="3"/>
  <c r="C25" i="3"/>
  <c r="H54" i="2"/>
  <c r="B60" i="2" s="1"/>
  <c r="I48" i="2"/>
  <c r="H7" i="2"/>
  <c r="D12" i="2"/>
  <c r="H6" i="2"/>
  <c r="I48" i="1"/>
  <c r="D40" i="1"/>
  <c r="G40" i="1" s="1"/>
  <c r="H40" i="1"/>
  <c r="F54" i="12"/>
  <c r="B67" i="12" s="1"/>
  <c r="H11" i="12"/>
  <c r="G19" i="12"/>
  <c r="G41" i="10"/>
  <c r="H7" i="9"/>
  <c r="D12" i="9"/>
  <c r="H6" i="9"/>
  <c r="I48" i="7"/>
  <c r="I26" i="7"/>
  <c r="H7" i="7"/>
  <c r="D12" i="7"/>
  <c r="H6" i="7"/>
  <c r="B12" i="10"/>
  <c r="H8" i="8"/>
  <c r="D12" i="12"/>
  <c r="H8" i="12"/>
  <c r="H7" i="11"/>
  <c r="D12" i="11"/>
  <c r="H6" i="11"/>
  <c r="D12" i="10"/>
  <c r="I48" i="9"/>
  <c r="G41" i="8"/>
  <c r="A34" i="7"/>
  <c r="H10" i="7"/>
  <c r="H54" i="9" l="1"/>
  <c r="B60" i="9" s="1"/>
  <c r="I47" i="2"/>
  <c r="A54" i="7"/>
  <c r="A54" i="4"/>
  <c r="I47" i="1"/>
  <c r="I25" i="2"/>
  <c r="H12" i="1"/>
  <c r="A54" i="12"/>
  <c r="H54" i="11"/>
  <c r="B60" i="11" s="1"/>
  <c r="A54" i="11"/>
  <c r="A54" i="10"/>
  <c r="A54" i="9"/>
  <c r="A54" i="8"/>
  <c r="G54" i="8"/>
  <c r="B66" i="7"/>
  <c r="H54" i="7"/>
  <c r="B60" i="7" s="1"/>
  <c r="H54" i="6"/>
  <c r="B60" i="6" s="1"/>
  <c r="B66" i="6"/>
  <c r="H12" i="8"/>
  <c r="G54" i="5"/>
  <c r="H12" i="5"/>
  <c r="A54" i="5"/>
  <c r="A40" i="5"/>
  <c r="A40" i="7"/>
  <c r="A40" i="6"/>
  <c r="I40" i="3"/>
  <c r="F40" i="4"/>
  <c r="D40" i="2"/>
  <c r="G40" i="2" s="1"/>
  <c r="I40" i="2"/>
  <c r="C54" i="10"/>
  <c r="G54" i="10" s="1"/>
  <c r="H12" i="10"/>
  <c r="H12" i="7"/>
  <c r="C54" i="7"/>
  <c r="G54" i="7" s="1"/>
  <c r="H12" i="2"/>
  <c r="C54" i="2"/>
  <c r="G54" i="2" s="1"/>
  <c r="C18" i="7"/>
  <c r="D40" i="3"/>
  <c r="G40" i="3" s="1"/>
  <c r="H40" i="3"/>
  <c r="E40" i="4"/>
  <c r="B25" i="9"/>
  <c r="B18" i="3"/>
  <c r="H18" i="2"/>
  <c r="A18" i="2"/>
  <c r="C40" i="9"/>
  <c r="G18" i="1"/>
  <c r="E25" i="4"/>
  <c r="G25" i="5"/>
  <c r="B65" i="1"/>
  <c r="G41" i="1"/>
  <c r="H12" i="6"/>
  <c r="C54" i="6"/>
  <c r="G54" i="6" s="1"/>
  <c r="B67" i="1"/>
  <c r="F18" i="3"/>
  <c r="I18" i="2"/>
  <c r="H12" i="3"/>
  <c r="C54" i="3"/>
  <c r="G54" i="3" s="1"/>
  <c r="A47" i="3"/>
  <c r="C47" i="4"/>
  <c r="B47" i="8"/>
  <c r="H54" i="12"/>
  <c r="B60" i="12" s="1"/>
  <c r="E47" i="3"/>
  <c r="G47" i="4"/>
  <c r="F25" i="9"/>
  <c r="F47" i="8"/>
  <c r="H12" i="9"/>
  <c r="C54" i="9"/>
  <c r="G54" i="9" s="1"/>
  <c r="H12" i="11"/>
  <c r="C54" i="11"/>
  <c r="G54" i="11" s="1"/>
  <c r="H12" i="12"/>
  <c r="C54" i="12"/>
  <c r="G54" i="12" s="1"/>
  <c r="D18" i="2"/>
  <c r="A25" i="3"/>
  <c r="I25" i="3" s="1"/>
  <c r="C25" i="4"/>
  <c r="H12" i="4"/>
  <c r="C54" i="4"/>
  <c r="G54" i="4" s="1"/>
  <c r="B40" i="9"/>
  <c r="A40" i="8"/>
  <c r="E18" i="7"/>
  <c r="I47" i="3" l="1"/>
  <c r="I40" i="4"/>
  <c r="F40" i="5"/>
  <c r="G18" i="2"/>
  <c r="F47" i="9"/>
  <c r="B47" i="9"/>
  <c r="D40" i="4"/>
  <c r="G40" i="4" s="1"/>
  <c r="H40" i="4"/>
  <c r="E40" i="5"/>
  <c r="C18" i="8"/>
  <c r="B25" i="10"/>
  <c r="C40" i="10"/>
  <c r="B18" i="4"/>
  <c r="H18" i="3"/>
  <c r="A18" i="3"/>
  <c r="E18" i="8"/>
  <c r="E47" i="4"/>
  <c r="G47" i="5"/>
  <c r="F18" i="4"/>
  <c r="I18" i="3"/>
  <c r="D18" i="3"/>
  <c r="B40" i="10"/>
  <c r="A40" i="9"/>
  <c r="A25" i="4"/>
  <c r="I25" i="4" s="1"/>
  <c r="C25" i="5"/>
  <c r="F25" i="10"/>
  <c r="A47" i="4"/>
  <c r="C47" i="5"/>
  <c r="E25" i="5"/>
  <c r="G25" i="6"/>
  <c r="I47" i="4" l="1"/>
  <c r="F40" i="6"/>
  <c r="I40" i="5"/>
  <c r="C18" i="9"/>
  <c r="G25" i="7"/>
  <c r="E25" i="6"/>
  <c r="G18" i="3"/>
  <c r="D40" i="5"/>
  <c r="G40" i="5" s="1"/>
  <c r="E40" i="6"/>
  <c r="H40" i="5"/>
  <c r="B47" i="10"/>
  <c r="G47" i="6"/>
  <c r="E47" i="5"/>
  <c r="C40" i="11"/>
  <c r="B40" i="11"/>
  <c r="A40" i="10"/>
  <c r="B25" i="11"/>
  <c r="F25" i="11"/>
  <c r="B18" i="5"/>
  <c r="H18" i="4"/>
  <c r="A18" i="4"/>
  <c r="C47" i="6"/>
  <c r="A47" i="5"/>
  <c r="A25" i="5"/>
  <c r="I25" i="5" s="1"/>
  <c r="C25" i="6"/>
  <c r="F18" i="5"/>
  <c r="I18" i="4"/>
  <c r="D18" i="4"/>
  <c r="E18" i="9"/>
  <c r="F47" i="10"/>
  <c r="G18" i="4" l="1"/>
  <c r="I47" i="5"/>
  <c r="F40" i="7"/>
  <c r="I40" i="6"/>
  <c r="G47" i="7"/>
  <c r="E47" i="6"/>
  <c r="F47" i="11"/>
  <c r="B18" i="6"/>
  <c r="H18" i="5"/>
  <c r="A18" i="5"/>
  <c r="B25" i="12"/>
  <c r="C40" i="12"/>
  <c r="G25" i="8"/>
  <c r="E25" i="7"/>
  <c r="E18" i="10"/>
  <c r="F18" i="6"/>
  <c r="I18" i="5"/>
  <c r="D18" i="5"/>
  <c r="C47" i="7"/>
  <c r="A47" i="6"/>
  <c r="B47" i="11"/>
  <c r="C18" i="10"/>
  <c r="E40" i="7"/>
  <c r="D40" i="6"/>
  <c r="G40" i="6" s="1"/>
  <c r="H40" i="6"/>
  <c r="C25" i="7"/>
  <c r="A25" i="6"/>
  <c r="I25" i="6" s="1"/>
  <c r="F25" i="12"/>
  <c r="B40" i="12"/>
  <c r="A40" i="11"/>
  <c r="I47" i="6" l="1"/>
  <c r="F40" i="8"/>
  <c r="I40" i="7"/>
  <c r="G18" i="5"/>
  <c r="C18" i="11"/>
  <c r="C47" i="8"/>
  <c r="A47" i="7"/>
  <c r="F47" i="12"/>
  <c r="F18" i="7"/>
  <c r="D18" i="6"/>
  <c r="I18" i="6"/>
  <c r="A40" i="12"/>
  <c r="E40" i="8"/>
  <c r="D40" i="7"/>
  <c r="G40" i="7" s="1"/>
  <c r="H40" i="7"/>
  <c r="B47" i="12"/>
  <c r="E18" i="11"/>
  <c r="G25" i="9"/>
  <c r="E25" i="8"/>
  <c r="C25" i="8"/>
  <c r="A25" i="7"/>
  <c r="I25" i="7" s="1"/>
  <c r="B18" i="7"/>
  <c r="A18" i="6"/>
  <c r="H18" i="6"/>
  <c r="G47" i="8"/>
  <c r="E47" i="7"/>
  <c r="F40" i="9" l="1"/>
  <c r="I40" i="8"/>
  <c r="G18" i="6"/>
  <c r="C25" i="9"/>
  <c r="A25" i="8"/>
  <c r="I25" i="8" s="1"/>
  <c r="D40" i="8"/>
  <c r="G40" i="8" s="1"/>
  <c r="E40" i="9"/>
  <c r="H40" i="8"/>
  <c r="I47" i="7"/>
  <c r="F18" i="8"/>
  <c r="I18" i="7"/>
  <c r="D18" i="7"/>
  <c r="C47" i="9"/>
  <c r="A47" i="8"/>
  <c r="C18" i="12"/>
  <c r="H18" i="7"/>
  <c r="B18" i="8"/>
  <c r="A18" i="7"/>
  <c r="G25" i="10"/>
  <c r="E25" i="9"/>
  <c r="G47" i="9"/>
  <c r="E47" i="8"/>
  <c r="E18" i="12"/>
  <c r="G18" i="7" l="1"/>
  <c r="I47" i="8"/>
  <c r="F40" i="10"/>
  <c r="I40" i="9"/>
  <c r="C47" i="10"/>
  <c r="A47" i="9"/>
  <c r="F18" i="9"/>
  <c r="I18" i="8"/>
  <c r="D18" i="8"/>
  <c r="G25" i="11"/>
  <c r="E25" i="10"/>
  <c r="H18" i="8"/>
  <c r="B18" i="9"/>
  <c r="A18" i="8"/>
  <c r="E40" i="10"/>
  <c r="D40" i="9"/>
  <c r="G40" i="9" s="1"/>
  <c r="H40" i="9"/>
  <c r="G47" i="10"/>
  <c r="E47" i="9"/>
  <c r="C25" i="10"/>
  <c r="A25" i="9"/>
  <c r="I25" i="9" s="1"/>
  <c r="G18" i="8" l="1"/>
  <c r="I47" i="9"/>
  <c r="F40" i="11"/>
  <c r="I40" i="10"/>
  <c r="G25" i="12"/>
  <c r="E25" i="12" s="1"/>
  <c r="E25" i="11"/>
  <c r="D40" i="10"/>
  <c r="G40" i="10" s="1"/>
  <c r="E40" i="11"/>
  <c r="H40" i="10"/>
  <c r="C25" i="11"/>
  <c r="A25" i="10"/>
  <c r="I25" i="10" s="1"/>
  <c r="G47" i="11"/>
  <c r="E47" i="10"/>
  <c r="F18" i="10"/>
  <c r="I18" i="9"/>
  <c r="D18" i="9"/>
  <c r="H18" i="9"/>
  <c r="B18" i="10"/>
  <c r="A18" i="9"/>
  <c r="C47" i="11"/>
  <c r="A47" i="10"/>
  <c r="I47" i="10" l="1"/>
  <c r="F40" i="12"/>
  <c r="I40" i="12" s="1"/>
  <c r="I40" i="11"/>
  <c r="G47" i="12"/>
  <c r="E47" i="12" s="1"/>
  <c r="E47" i="11"/>
  <c r="C47" i="12"/>
  <c r="A47" i="12" s="1"/>
  <c r="A47" i="11"/>
  <c r="D40" i="11"/>
  <c r="G40" i="11" s="1"/>
  <c r="E40" i="12"/>
  <c r="H40" i="11"/>
  <c r="C25" i="12"/>
  <c r="A25" i="12" s="1"/>
  <c r="I25" i="12" s="1"/>
  <c r="A25" i="11"/>
  <c r="I25" i="11" s="1"/>
  <c r="H18" i="10"/>
  <c r="B18" i="11"/>
  <c r="A18" i="10"/>
  <c r="F18" i="11"/>
  <c r="I18" i="10"/>
  <c r="D18" i="10"/>
  <c r="G18" i="9"/>
  <c r="I47" i="11" l="1"/>
  <c r="I47" i="12"/>
  <c r="H18" i="11"/>
  <c r="A18" i="11"/>
  <c r="B18" i="12"/>
  <c r="G18" i="10"/>
  <c r="D40" i="12"/>
  <c r="G40" i="12" s="1"/>
  <c r="H40" i="12"/>
  <c r="F18" i="12"/>
  <c r="I18" i="11"/>
  <c r="D18" i="11"/>
  <c r="D18" i="12" l="1"/>
  <c r="I18" i="12"/>
  <c r="H18" i="12"/>
  <c r="A18" i="12"/>
  <c r="G18" i="11"/>
  <c r="G18" i="12" l="1"/>
</calcChain>
</file>

<file path=xl/sharedStrings.xml><?xml version="1.0" encoding="utf-8"?>
<sst xmlns="http://schemas.openxmlformats.org/spreadsheetml/2006/main" count="1233" uniqueCount="51">
  <si>
    <t>１．住民登録</t>
  </si>
  <si>
    <t>&lt;登録者数&gt;</t>
  </si>
  <si>
    <t>地区</t>
  </si>
  <si>
    <t>世帯数</t>
  </si>
  <si>
    <t>男</t>
  </si>
  <si>
    <t>女</t>
  </si>
  <si>
    <t>計</t>
  </si>
  <si>
    <t>鷲津</t>
  </si>
  <si>
    <t>白須賀</t>
  </si>
  <si>
    <t>新所</t>
  </si>
  <si>
    <t>岡崎</t>
  </si>
  <si>
    <t>入出</t>
  </si>
  <si>
    <t>知波田</t>
  </si>
  <si>
    <t>新居</t>
  </si>
  <si>
    <t>※各項目左列は当月分増減。</t>
  </si>
  <si>
    <t>&lt;自然動態&gt;</t>
  </si>
  <si>
    <t>出生</t>
  </si>
  <si>
    <t>死亡</t>
  </si>
  <si>
    <t>自然増加数</t>
  </si>
  <si>
    <t>総数</t>
  </si>
  <si>
    <t>※上段は本年度４月からの累計、下段は当月数。</t>
  </si>
  <si>
    <t>&lt;社会動態&gt;</t>
  </si>
  <si>
    <t>転入</t>
  </si>
  <si>
    <t>転出</t>
  </si>
  <si>
    <t>社会増加数</t>
  </si>
  <si>
    <t>県内</t>
  </si>
  <si>
    <t>県外</t>
  </si>
  <si>
    <t>他</t>
  </si>
  <si>
    <t>※他欄には職権消除等含む。</t>
  </si>
  <si>
    <t>２．外国人登録</t>
  </si>
  <si>
    <t>世帯数※</t>
  </si>
  <si>
    <t>※世帯数は外国人だけの世帯の数。</t>
  </si>
  <si>
    <t>※各項目左列は当月分増減数。</t>
  </si>
  <si>
    <t>３．人口集計</t>
  </si>
  <si>
    <t>総人口</t>
  </si>
  <si>
    <t>転入者数</t>
  </si>
  <si>
    <t>転出者数</t>
  </si>
  <si>
    <t>※世帯数は外国人を含む世帯の数。</t>
  </si>
  <si>
    <t>※「１．住民登録」の世帯数と「２．外国人登録」の世帯数の合計とは一致しません。</t>
  </si>
  <si>
    <t>令和５年４月末現在</t>
    <phoneticPr fontId="4"/>
  </si>
  <si>
    <t>令和５年５月末現在</t>
    <phoneticPr fontId="4"/>
  </si>
  <si>
    <t>令和５年６月末現在</t>
    <phoneticPr fontId="4"/>
  </si>
  <si>
    <t>令和５年７月末現在</t>
    <phoneticPr fontId="4"/>
  </si>
  <si>
    <t>令和５年８月末現在</t>
    <phoneticPr fontId="4"/>
  </si>
  <si>
    <t>令和５年９月末現在</t>
    <phoneticPr fontId="4"/>
  </si>
  <si>
    <t>令和５年10月末現在</t>
    <phoneticPr fontId="4"/>
  </si>
  <si>
    <t>令和５年11月末現在</t>
    <phoneticPr fontId="4"/>
  </si>
  <si>
    <t>令和５年１２月末現在</t>
    <phoneticPr fontId="4"/>
  </si>
  <si>
    <t>令和６年１月末現在</t>
    <phoneticPr fontId="4"/>
  </si>
  <si>
    <t>令和６年２月末現在</t>
    <phoneticPr fontId="4"/>
  </si>
  <si>
    <t>令和６年３月末現在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</si>
</sst>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38" fontId="3" fillId="0" borderId="0" applyFill="0" applyBorder="0" applyAlignment="0" applyProtection="0"/>
    <xf numFmtId="6" fontId="3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38" fontId="0" fillId="0" borderId="0" xfId="1" applyFont="1" applyFill="1" applyBorder="1" applyAlignment="1" applyProtection="1"/>
    <xf numFmtId="38" fontId="0" fillId="0" borderId="1" xfId="1" applyFont="1" applyFill="1" applyBorder="1" applyAlignment="1" applyProtection="1">
      <alignment horizontal="center"/>
    </xf>
    <xf numFmtId="38" fontId="0" fillId="2" borderId="1" xfId="1" applyFont="1" applyFill="1" applyBorder="1" applyAlignment="1" applyProtection="1"/>
    <xf numFmtId="38" fontId="0" fillId="3" borderId="1" xfId="1" applyFont="1" applyFill="1" applyBorder="1" applyAlignment="1" applyProtection="1"/>
    <xf numFmtId="38" fontId="0" fillId="0" borderId="1" xfId="1" applyFont="1" applyFill="1" applyBorder="1" applyAlignment="1" applyProtection="1"/>
    <xf numFmtId="0" fontId="0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76" fontId="0" fillId="0" borderId="1" xfId="0" applyNumberFormat="1" applyBorder="1"/>
    <xf numFmtId="38" fontId="0" fillId="0" borderId="3" xfId="1" applyFont="1" applyFill="1" applyBorder="1" applyAlignment="1" applyProtection="1"/>
    <xf numFmtId="38" fontId="0" fillId="0" borderId="2" xfId="1" applyFont="1" applyFill="1" applyBorder="1" applyAlignment="1" applyProtection="1"/>
    <xf numFmtId="6" fontId="0" fillId="0" borderId="0" xfId="2" applyFont="1" applyFill="1" applyBorder="1" applyAlignment="1" applyProtection="1"/>
    <xf numFmtId="38" fontId="0" fillId="0" borderId="1" xfId="1" applyFont="1" applyFill="1" applyBorder="1" applyAlignment="1" applyProtection="1">
      <alignment horizontal="center"/>
    </xf>
    <xf numFmtId="38" fontId="2" fillId="0" borderId="1" xfId="1" applyFont="1" applyFill="1" applyBorder="1" applyAlignment="1" applyProtection="1">
      <alignment horizontal="center" vertical="center"/>
    </xf>
    <xf numFmtId="38" fontId="1" fillId="0" borderId="1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303;&#27665;&#22522;&#26412;&#21488;&#24115;/&#20154;&#21475;&#32113;&#35336;/&#20154;&#21475;&#32113;&#35336;(&#27598;&#26376;&#26842;&#12408;&#20837;&#12428;&#12427;&#26376;&#34920;&#65289;/&#20154;&#21475;&#32113;&#35336;R&#65300;&#24180;&#24230;/&#28246;&#35199;&#24066;&#20154;&#21475;&#32113;&#35336;&#26376;&#34920;R&#65300;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分"/>
      <sheetName val="５月分"/>
      <sheetName val="６月分"/>
      <sheetName val="７月分"/>
      <sheetName val="8月分"/>
      <sheetName val="9月分"/>
      <sheetName val="10月分"/>
      <sheetName val="11月分"/>
      <sheetName val="12月分"/>
      <sheetName val="1月分"/>
      <sheetName val="2月分"/>
      <sheetName val="3月分"/>
      <sheetName val="様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C5">
            <v>6286</v>
          </cell>
          <cell r="E5">
            <v>7660</v>
          </cell>
          <cell r="G5">
            <v>7154</v>
          </cell>
        </row>
        <row r="6">
          <cell r="C6">
            <v>1528</v>
          </cell>
          <cell r="E6">
            <v>1924</v>
          </cell>
          <cell r="G6">
            <v>1858</v>
          </cell>
        </row>
        <row r="7">
          <cell r="C7">
            <v>872</v>
          </cell>
          <cell r="E7">
            <v>1086</v>
          </cell>
          <cell r="G7">
            <v>1092</v>
          </cell>
        </row>
        <row r="8">
          <cell r="C8">
            <v>5773</v>
          </cell>
          <cell r="E8">
            <v>6936</v>
          </cell>
          <cell r="G8">
            <v>6540</v>
          </cell>
        </row>
        <row r="9">
          <cell r="C9">
            <v>758</v>
          </cell>
          <cell r="E9">
            <v>907</v>
          </cell>
          <cell r="G9">
            <v>923</v>
          </cell>
        </row>
        <row r="10">
          <cell r="C10">
            <v>1355</v>
          </cell>
          <cell r="E10">
            <v>1766</v>
          </cell>
          <cell r="G10">
            <v>1701</v>
          </cell>
        </row>
        <row r="11">
          <cell r="C11">
            <v>6269</v>
          </cell>
          <cell r="E11">
            <v>7464</v>
          </cell>
          <cell r="G11">
            <v>7330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H2" sqref="H2"/>
    </sheetView>
  </sheetViews>
  <sheetFormatPr defaultRowHeight="13.5"/>
  <cols>
    <col min="1" max="1" width="10" style="1" customWidth="1"/>
    <col min="2" max="16384" width="9" style="1"/>
  </cols>
  <sheetData>
    <row r="1" spans="1:9">
      <c r="H1" s="1" t="s">
        <v>39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C5-'[1]3月分'!C5</f>
        <v>7</v>
      </c>
      <c r="C5" s="4">
        <v>6293</v>
      </c>
      <c r="D5" s="5">
        <f>E5-'[1]3月分'!E5</f>
        <v>-13</v>
      </c>
      <c r="E5" s="4">
        <v>7647</v>
      </c>
      <c r="F5" s="5">
        <f>G5-'[1]3月分'!G5</f>
        <v>-6</v>
      </c>
      <c r="G5" s="4">
        <v>7148</v>
      </c>
      <c r="H5" s="5">
        <f t="shared" ref="H5:H12" si="0">D5+F5</f>
        <v>-19</v>
      </c>
      <c r="I5" s="5">
        <f>E5+G5</f>
        <v>14795</v>
      </c>
    </row>
    <row r="6" spans="1:9">
      <c r="A6" s="2" t="s">
        <v>8</v>
      </c>
      <c r="B6" s="5">
        <f>C6-'[1]3月分'!C6</f>
        <v>96</v>
      </c>
      <c r="C6" s="4">
        <v>1624</v>
      </c>
      <c r="D6" s="5">
        <f>E6-'[1]3月分'!E6</f>
        <v>100</v>
      </c>
      <c r="E6" s="4">
        <v>2024</v>
      </c>
      <c r="F6" s="5">
        <f>G6-'[1]3月分'!G6</f>
        <v>-1</v>
      </c>
      <c r="G6" s="4">
        <v>1857</v>
      </c>
      <c r="H6" s="5">
        <f t="shared" si="0"/>
        <v>99</v>
      </c>
      <c r="I6" s="5">
        <f t="shared" ref="I6:I12" si="1">E6+G6</f>
        <v>3881</v>
      </c>
    </row>
    <row r="7" spans="1:9">
      <c r="A7" s="2" t="s">
        <v>9</v>
      </c>
      <c r="B7" s="5">
        <f>C7-'[1]3月分'!C7</f>
        <v>2</v>
      </c>
      <c r="C7" s="4">
        <v>874</v>
      </c>
      <c r="D7" s="5">
        <f>E7-'[1]3月分'!E7</f>
        <v>2</v>
      </c>
      <c r="E7" s="4">
        <v>1088</v>
      </c>
      <c r="F7" s="5">
        <f>G7-'[1]3月分'!G7</f>
        <v>-2</v>
      </c>
      <c r="G7" s="4">
        <v>1090</v>
      </c>
      <c r="H7" s="5">
        <f t="shared" si="0"/>
        <v>0</v>
      </c>
      <c r="I7" s="5">
        <f t="shared" si="1"/>
        <v>2178</v>
      </c>
    </row>
    <row r="8" spans="1:9">
      <c r="A8" s="2" t="s">
        <v>10</v>
      </c>
      <c r="B8" s="5">
        <f>C8-'[1]3月分'!C8</f>
        <v>1</v>
      </c>
      <c r="C8" s="4">
        <v>5774</v>
      </c>
      <c r="D8" s="5">
        <f>E8-'[1]3月分'!E8</f>
        <v>-4</v>
      </c>
      <c r="E8" s="4">
        <v>6932</v>
      </c>
      <c r="F8" s="5">
        <f>G8-'[1]3月分'!G8</f>
        <v>-20</v>
      </c>
      <c r="G8" s="4">
        <v>6520</v>
      </c>
      <c r="H8" s="5">
        <f t="shared" si="0"/>
        <v>-24</v>
      </c>
      <c r="I8" s="5">
        <f t="shared" si="1"/>
        <v>13452</v>
      </c>
    </row>
    <row r="9" spans="1:9">
      <c r="A9" s="2" t="s">
        <v>11</v>
      </c>
      <c r="B9" s="5">
        <f>C9-'[1]3月分'!C9</f>
        <v>1</v>
      </c>
      <c r="C9" s="4">
        <v>759</v>
      </c>
      <c r="D9" s="5">
        <f>E9-'[1]3月分'!E9</f>
        <v>-4</v>
      </c>
      <c r="E9" s="4">
        <v>903</v>
      </c>
      <c r="F9" s="5">
        <f>G9-'[1]3月分'!G9</f>
        <v>-2</v>
      </c>
      <c r="G9" s="4">
        <v>921</v>
      </c>
      <c r="H9" s="5">
        <f t="shared" si="0"/>
        <v>-6</v>
      </c>
      <c r="I9" s="5">
        <f t="shared" si="1"/>
        <v>1824</v>
      </c>
    </row>
    <row r="10" spans="1:9">
      <c r="A10" s="2" t="s">
        <v>12</v>
      </c>
      <c r="B10" s="5">
        <f>C10-'[1]3月分'!C10</f>
        <v>1</v>
      </c>
      <c r="C10" s="4">
        <v>1356</v>
      </c>
      <c r="D10" s="5">
        <f>E10-'[1]3月分'!E10</f>
        <v>-3</v>
      </c>
      <c r="E10" s="4">
        <v>1763</v>
      </c>
      <c r="F10" s="5">
        <f>G10-'[1]3月分'!G10</f>
        <v>-6</v>
      </c>
      <c r="G10" s="4">
        <v>1695</v>
      </c>
      <c r="H10" s="5">
        <f t="shared" si="0"/>
        <v>-9</v>
      </c>
      <c r="I10" s="5">
        <f t="shared" si="1"/>
        <v>3458</v>
      </c>
    </row>
    <row r="11" spans="1:9">
      <c r="A11" s="2" t="s">
        <v>13</v>
      </c>
      <c r="B11" s="5">
        <f>C11-'[1]3月分'!C11</f>
        <v>-20</v>
      </c>
      <c r="C11" s="4">
        <v>6249</v>
      </c>
      <c r="D11" s="5">
        <f>E11-'[1]3月分'!E11</f>
        <v>-29</v>
      </c>
      <c r="E11" s="4">
        <v>7435</v>
      </c>
      <c r="F11" s="5">
        <f>G11-'[1]3月分'!G11</f>
        <v>-23</v>
      </c>
      <c r="G11" s="4">
        <v>7307</v>
      </c>
      <c r="H11" s="5">
        <f t="shared" si="0"/>
        <v>-52</v>
      </c>
      <c r="I11" s="5">
        <f t="shared" si="1"/>
        <v>14742</v>
      </c>
    </row>
    <row r="12" spans="1:9">
      <c r="A12" s="2" t="s">
        <v>6</v>
      </c>
      <c r="B12" s="5">
        <f>SUM(B5:B11)</f>
        <v>88</v>
      </c>
      <c r="C12" s="5">
        <f t="shared" ref="C12:G12" si="2">SUM(C5:C11)</f>
        <v>22929</v>
      </c>
      <c r="D12" s="5">
        <f>SUM(D5:D11)</f>
        <v>49</v>
      </c>
      <c r="E12" s="5">
        <f t="shared" si="2"/>
        <v>27792</v>
      </c>
      <c r="F12" s="5">
        <f>SUM(F5:F11)</f>
        <v>-60</v>
      </c>
      <c r="G12" s="5">
        <f t="shared" si="2"/>
        <v>26538</v>
      </c>
      <c r="H12" s="5">
        <f t="shared" si="0"/>
        <v>-11</v>
      </c>
      <c r="I12" s="5">
        <f t="shared" si="1"/>
        <v>54330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19</v>
      </c>
      <c r="B18" s="5">
        <f>B19</f>
        <v>13</v>
      </c>
      <c r="C18" s="5">
        <f>C19</f>
        <v>6</v>
      </c>
      <c r="D18" s="5">
        <f t="shared" ref="D18:D19" si="4">E18+F18</f>
        <v>47</v>
      </c>
      <c r="E18" s="5">
        <f>E19</f>
        <v>24</v>
      </c>
      <c r="F18" s="5">
        <f>F19</f>
        <v>23</v>
      </c>
      <c r="G18" s="5">
        <f t="shared" ref="G18:G19" si="5">H18+I18</f>
        <v>-28</v>
      </c>
      <c r="H18" s="5">
        <f t="shared" ref="H18:H19" si="6">B18-E18</f>
        <v>-11</v>
      </c>
      <c r="I18" s="5">
        <f t="shared" ref="I18:I19" si="7">C18-F18</f>
        <v>-17</v>
      </c>
    </row>
    <row r="19" spans="1:9">
      <c r="A19" s="5">
        <f t="shared" si="3"/>
        <v>19</v>
      </c>
      <c r="B19" s="4">
        <v>13</v>
      </c>
      <c r="C19" s="4">
        <v>6</v>
      </c>
      <c r="D19" s="5">
        <f t="shared" si="4"/>
        <v>47</v>
      </c>
      <c r="E19" s="4">
        <v>24</v>
      </c>
      <c r="F19" s="4">
        <v>23</v>
      </c>
      <c r="G19" s="5">
        <f t="shared" si="5"/>
        <v>-28</v>
      </c>
      <c r="H19" s="5">
        <f t="shared" si="6"/>
        <v>-11</v>
      </c>
      <c r="I19" s="5">
        <f t="shared" si="7"/>
        <v>-17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" si="8">SUM(B25:D25)</f>
        <v>215</v>
      </c>
      <c r="B25" s="5">
        <f>B26</f>
        <v>45</v>
      </c>
      <c r="C25" s="5">
        <f>C26</f>
        <v>169</v>
      </c>
      <c r="D25" s="5">
        <f>D26</f>
        <v>1</v>
      </c>
      <c r="E25" s="5">
        <f t="shared" ref="E25:E26" si="9">SUM(F25:H25)</f>
        <v>198</v>
      </c>
      <c r="F25" s="5">
        <f>F26</f>
        <v>70</v>
      </c>
      <c r="G25" s="5">
        <f>G26</f>
        <v>128</v>
      </c>
      <c r="H25" s="5">
        <f>H26</f>
        <v>0</v>
      </c>
      <c r="I25" s="5">
        <f t="shared" ref="I25:I26" si="10">A25-E25</f>
        <v>17</v>
      </c>
    </row>
    <row r="26" spans="1:9">
      <c r="A26" s="5">
        <f>SUM(B26:D26)</f>
        <v>215</v>
      </c>
      <c r="B26" s="4">
        <v>45</v>
      </c>
      <c r="C26" s="4">
        <v>169</v>
      </c>
      <c r="D26" s="4">
        <v>1</v>
      </c>
      <c r="E26" s="5">
        <f t="shared" si="9"/>
        <v>198</v>
      </c>
      <c r="F26" s="4">
        <v>70</v>
      </c>
      <c r="G26" s="4">
        <v>128</v>
      </c>
      <c r="H26" s="4">
        <v>0</v>
      </c>
      <c r="I26" s="5">
        <f t="shared" si="10"/>
        <v>17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v>28</v>
      </c>
      <c r="B34" s="3">
        <f>SUM(B54-C12)</f>
        <v>2148</v>
      </c>
      <c r="C34" s="3">
        <v>23</v>
      </c>
      <c r="D34" s="4">
        <v>2221</v>
      </c>
      <c r="E34" s="3">
        <v>22</v>
      </c>
      <c r="F34" s="4">
        <v>1713</v>
      </c>
      <c r="G34" s="5">
        <f>C34+E34</f>
        <v>45</v>
      </c>
      <c r="H34" s="5">
        <f>D34+F34</f>
        <v>3934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5</v>
      </c>
      <c r="B40" s="5">
        <f>B41</f>
        <v>2</v>
      </c>
      <c r="C40" s="5">
        <f>C41</f>
        <v>3</v>
      </c>
      <c r="D40" s="5">
        <f>SUM(E40:F40)</f>
        <v>1</v>
      </c>
      <c r="E40" s="5">
        <f>E41</f>
        <v>0</v>
      </c>
      <c r="F40" s="5">
        <f>F41</f>
        <v>1</v>
      </c>
      <c r="G40" s="5">
        <f t="shared" ref="G40:G41" si="12">A40-D40</f>
        <v>4</v>
      </c>
      <c r="H40" s="5">
        <f t="shared" ref="H40:H41" si="13">B40-E40</f>
        <v>2</v>
      </c>
      <c r="I40" s="5">
        <f t="shared" ref="I40:I41" si="14">C40-F40</f>
        <v>2</v>
      </c>
    </row>
    <row r="41" spans="1:9">
      <c r="A41" s="5">
        <f t="shared" si="11"/>
        <v>5</v>
      </c>
      <c r="B41" s="4">
        <v>2</v>
      </c>
      <c r="C41" s="4">
        <v>3</v>
      </c>
      <c r="D41" s="5">
        <f>SUM(E41:F41)</f>
        <v>1</v>
      </c>
      <c r="E41" s="4">
        <v>0</v>
      </c>
      <c r="F41" s="4">
        <v>1</v>
      </c>
      <c r="G41" s="5">
        <f t="shared" si="12"/>
        <v>4</v>
      </c>
      <c r="H41" s="5">
        <f t="shared" si="13"/>
        <v>2</v>
      </c>
      <c r="I41" s="5">
        <f t="shared" si="14"/>
        <v>2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" si="15">SUM(B47:D47)</f>
        <v>114</v>
      </c>
      <c r="B47" s="5">
        <f>B48</f>
        <v>9</v>
      </c>
      <c r="C47" s="5">
        <f>C48</f>
        <v>103</v>
      </c>
      <c r="D47" s="5">
        <f>D48</f>
        <v>2</v>
      </c>
      <c r="E47" s="5">
        <f t="shared" ref="E47" si="16">SUM(F47:H47)</f>
        <v>73</v>
      </c>
      <c r="F47" s="5">
        <f>F48</f>
        <v>15</v>
      </c>
      <c r="G47" s="5">
        <f>G48</f>
        <v>56</v>
      </c>
      <c r="H47" s="5">
        <f>H48</f>
        <v>2</v>
      </c>
      <c r="I47" s="5">
        <f t="shared" ref="I47:I48" si="17">A47-E47</f>
        <v>41</v>
      </c>
    </row>
    <row r="48" spans="1:9">
      <c r="A48" s="5">
        <f>SUM(B48:D48)</f>
        <v>114</v>
      </c>
      <c r="B48" s="4">
        <v>9</v>
      </c>
      <c r="C48" s="4">
        <v>103</v>
      </c>
      <c r="D48" s="4">
        <v>2</v>
      </c>
      <c r="E48" s="5">
        <f>SUM(F48:H48)</f>
        <v>73</v>
      </c>
      <c r="F48" s="4">
        <v>15</v>
      </c>
      <c r="G48" s="4">
        <v>56</v>
      </c>
      <c r="H48" s="4">
        <v>2</v>
      </c>
      <c r="I48" s="5">
        <f t="shared" si="17"/>
        <v>41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116</v>
      </c>
      <c r="B54" s="4">
        <v>25077</v>
      </c>
      <c r="C54" s="5">
        <v>72</v>
      </c>
      <c r="D54" s="5">
        <f>E12+D34</f>
        <v>30013</v>
      </c>
      <c r="E54" s="5">
        <v>-38</v>
      </c>
      <c r="F54" s="5">
        <f>G12+F34</f>
        <v>28251</v>
      </c>
      <c r="G54" s="5">
        <f>C54+E54</f>
        <v>34</v>
      </c>
      <c r="H54" s="5">
        <f>D54+F54</f>
        <v>58264</v>
      </c>
    </row>
    <row r="55" spans="1:8">
      <c r="A55" s="1" t="s">
        <v>32</v>
      </c>
    </row>
    <row r="60" spans="1:8">
      <c r="A60" s="5" t="s">
        <v>34</v>
      </c>
      <c r="B60" s="5">
        <f>H54</f>
        <v>58264</v>
      </c>
    </row>
    <row r="61" spans="1:8">
      <c r="A61" s="5" t="s">
        <v>3</v>
      </c>
      <c r="B61" s="5">
        <f>B54</f>
        <v>25077</v>
      </c>
    </row>
    <row r="62" spans="1:8">
      <c r="A62" s="5" t="s">
        <v>35</v>
      </c>
      <c r="B62" s="5">
        <f>A48+A26</f>
        <v>329</v>
      </c>
    </row>
    <row r="63" spans="1:8">
      <c r="A63" s="5" t="s">
        <v>36</v>
      </c>
      <c r="B63" s="5">
        <f>E26+E48</f>
        <v>271</v>
      </c>
    </row>
    <row r="64" spans="1:8" ht="14.85" customHeight="1">
      <c r="A64" s="5" t="s">
        <v>16</v>
      </c>
      <c r="B64" s="5">
        <f>A41+A19</f>
        <v>24</v>
      </c>
    </row>
    <row r="65" spans="1:2" ht="14.1" customHeight="1">
      <c r="A65" s="5" t="s">
        <v>17</v>
      </c>
      <c r="B65" s="5">
        <f>D41+D19</f>
        <v>48</v>
      </c>
    </row>
    <row r="66" spans="1:2">
      <c r="A66" s="5" t="s">
        <v>4</v>
      </c>
      <c r="B66" s="5">
        <f>D54</f>
        <v>30013</v>
      </c>
    </row>
    <row r="67" spans="1:2">
      <c r="A67" s="5" t="s">
        <v>5</v>
      </c>
      <c r="B67" s="5">
        <f>F54</f>
        <v>28251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55" sqref="B55"/>
    </sheetView>
  </sheetViews>
  <sheetFormatPr defaultRowHeight="13.5"/>
  <cols>
    <col min="1" max="1" width="10" style="1" customWidth="1"/>
    <col min="2" max="16384" width="9" style="1"/>
  </cols>
  <sheetData>
    <row r="1" spans="1:9">
      <c r="G1" s="16" t="s">
        <v>48</v>
      </c>
      <c r="H1" s="16"/>
      <c r="I1" s="16"/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C5-'12月分'!C5</f>
        <v>-8</v>
      </c>
      <c r="C5" s="4">
        <v>6314</v>
      </c>
      <c r="D5" s="5">
        <f>E5-'12月分'!E5</f>
        <v>-7</v>
      </c>
      <c r="E5" s="4">
        <v>7611</v>
      </c>
      <c r="F5" s="5">
        <f>G5-'12月分'!G5</f>
        <v>-12</v>
      </c>
      <c r="G5" s="4">
        <v>7081</v>
      </c>
      <c r="H5" s="5">
        <f t="shared" ref="H5:H12" si="0">D5+F5</f>
        <v>-19</v>
      </c>
      <c r="I5" s="5">
        <f t="shared" ref="I5:I12" si="1">E5+G5</f>
        <v>14692</v>
      </c>
    </row>
    <row r="6" spans="1:9">
      <c r="A6" s="2" t="s">
        <v>8</v>
      </c>
      <c r="B6" s="5">
        <f>C6-'12月分'!C6</f>
        <v>-3</v>
      </c>
      <c r="C6" s="4">
        <v>1562</v>
      </c>
      <c r="D6" s="5">
        <f>E6-'12月分'!E6</f>
        <v>-8</v>
      </c>
      <c r="E6" s="4">
        <v>1946</v>
      </c>
      <c r="F6" s="5">
        <f>G6-'12月分'!G6</f>
        <v>-8</v>
      </c>
      <c r="G6" s="4">
        <v>1823</v>
      </c>
      <c r="H6" s="5">
        <f t="shared" si="0"/>
        <v>-16</v>
      </c>
      <c r="I6" s="5">
        <f t="shared" si="1"/>
        <v>3769</v>
      </c>
    </row>
    <row r="7" spans="1:9">
      <c r="A7" s="2" t="s">
        <v>9</v>
      </c>
      <c r="B7" s="5">
        <f>C7-'12月分'!C7</f>
        <v>2</v>
      </c>
      <c r="C7" s="4">
        <v>872</v>
      </c>
      <c r="D7" s="5">
        <f>E7-'12月分'!E7</f>
        <v>-3</v>
      </c>
      <c r="E7" s="4">
        <v>1070</v>
      </c>
      <c r="F7" s="5">
        <f>G7-'12月分'!G7</f>
        <v>-4</v>
      </c>
      <c r="G7" s="4">
        <v>1068</v>
      </c>
      <c r="H7" s="5">
        <f t="shared" si="0"/>
        <v>-7</v>
      </c>
      <c r="I7" s="5">
        <f t="shared" si="1"/>
        <v>2138</v>
      </c>
    </row>
    <row r="8" spans="1:9">
      <c r="A8" s="2" t="s">
        <v>10</v>
      </c>
      <c r="B8" s="5">
        <f>C8-'12月分'!C8</f>
        <v>19</v>
      </c>
      <c r="C8" s="4">
        <v>5754</v>
      </c>
      <c r="D8" s="5">
        <f>E8-'12月分'!E8</f>
        <v>-4</v>
      </c>
      <c r="E8" s="4">
        <v>6871</v>
      </c>
      <c r="F8" s="5">
        <f>G8-'12月分'!G8</f>
        <v>1</v>
      </c>
      <c r="G8" s="4">
        <v>6501</v>
      </c>
      <c r="H8" s="5">
        <f t="shared" si="0"/>
        <v>-3</v>
      </c>
      <c r="I8" s="5">
        <f t="shared" si="1"/>
        <v>13372</v>
      </c>
    </row>
    <row r="9" spans="1:9">
      <c r="A9" s="2" t="s">
        <v>11</v>
      </c>
      <c r="B9" s="5">
        <f>C9-'12月分'!C9</f>
        <v>-3</v>
      </c>
      <c r="C9" s="4">
        <v>756</v>
      </c>
      <c r="D9" s="5">
        <f>E9-'12月分'!E9</f>
        <v>-9</v>
      </c>
      <c r="E9" s="4">
        <v>890</v>
      </c>
      <c r="F9" s="5">
        <f>G9-'12月分'!G9</f>
        <v>-2</v>
      </c>
      <c r="G9" s="4">
        <v>912</v>
      </c>
      <c r="H9" s="5">
        <f t="shared" si="0"/>
        <v>-11</v>
      </c>
      <c r="I9" s="5">
        <f t="shared" si="1"/>
        <v>1802</v>
      </c>
    </row>
    <row r="10" spans="1:9">
      <c r="A10" s="2" t="s">
        <v>12</v>
      </c>
      <c r="B10" s="5">
        <f>C10-'12月分'!C10</f>
        <v>-5</v>
      </c>
      <c r="C10" s="4">
        <v>1349</v>
      </c>
      <c r="D10" s="5">
        <f>E10-'12月分'!E10</f>
        <v>-7</v>
      </c>
      <c r="E10" s="4">
        <v>1733</v>
      </c>
      <c r="F10" s="5">
        <f>G10-'12月分'!G10</f>
        <v>-5</v>
      </c>
      <c r="G10" s="4">
        <v>1670</v>
      </c>
      <c r="H10" s="5">
        <f t="shared" si="0"/>
        <v>-12</v>
      </c>
      <c r="I10" s="5">
        <f t="shared" si="1"/>
        <v>3403</v>
      </c>
    </row>
    <row r="11" spans="1:9">
      <c r="A11" s="2" t="s">
        <v>13</v>
      </c>
      <c r="B11" s="5">
        <f>C11-'12月分'!C11</f>
        <v>1</v>
      </c>
      <c r="C11" s="4">
        <v>6244</v>
      </c>
      <c r="D11" s="5">
        <f>E11-'12月分'!E11</f>
        <v>-20</v>
      </c>
      <c r="E11" s="4">
        <v>7362</v>
      </c>
      <c r="F11" s="5">
        <f>G11-'12月分'!G11</f>
        <v>-10</v>
      </c>
      <c r="G11" s="4">
        <v>7256</v>
      </c>
      <c r="H11" s="5">
        <f t="shared" si="0"/>
        <v>-30</v>
      </c>
      <c r="I11" s="5">
        <f t="shared" si="1"/>
        <v>14618</v>
      </c>
    </row>
    <row r="12" spans="1:9">
      <c r="A12" s="2" t="s">
        <v>6</v>
      </c>
      <c r="B12" s="5">
        <f t="shared" ref="B12:G12" si="2">SUM(B5:B11)</f>
        <v>3</v>
      </c>
      <c r="C12" s="5">
        <f t="shared" si="2"/>
        <v>22851</v>
      </c>
      <c r="D12" s="5">
        <f t="shared" si="2"/>
        <v>-58</v>
      </c>
      <c r="E12" s="5">
        <f t="shared" si="2"/>
        <v>27483</v>
      </c>
      <c r="F12" s="5">
        <f t="shared" si="2"/>
        <v>-40</v>
      </c>
      <c r="G12" s="5">
        <f t="shared" si="2"/>
        <v>26311</v>
      </c>
      <c r="H12" s="5">
        <f t="shared" si="0"/>
        <v>-98</v>
      </c>
      <c r="I12" s="5">
        <f t="shared" si="1"/>
        <v>53794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238</v>
      </c>
      <c r="B18" s="5">
        <f>B19+'12月分'!B18</f>
        <v>118</v>
      </c>
      <c r="C18" s="5">
        <f>C19+'12月分'!C18</f>
        <v>120</v>
      </c>
      <c r="D18" s="5">
        <f t="shared" ref="D18:D19" si="4">E18+F18</f>
        <v>607</v>
      </c>
      <c r="E18" s="5">
        <f>E19+'12月分'!E18</f>
        <v>318</v>
      </c>
      <c r="F18" s="5">
        <f>F19+'12月分'!F18</f>
        <v>289</v>
      </c>
      <c r="G18" s="5">
        <f t="shared" ref="G18:G19" si="5">H18+I18</f>
        <v>-369</v>
      </c>
      <c r="H18" s="5">
        <f t="shared" ref="H18:H19" si="6">B18-E18</f>
        <v>-200</v>
      </c>
      <c r="I18" s="5">
        <f t="shared" ref="I18:I19" si="7">C18-F18</f>
        <v>-169</v>
      </c>
    </row>
    <row r="19" spans="1:9">
      <c r="A19" s="5">
        <f t="shared" si="3"/>
        <v>26</v>
      </c>
      <c r="B19" s="4">
        <v>7</v>
      </c>
      <c r="C19" s="4">
        <v>19</v>
      </c>
      <c r="D19" s="5">
        <f t="shared" si="4"/>
        <v>107</v>
      </c>
      <c r="E19" s="4">
        <v>60</v>
      </c>
      <c r="F19" s="4">
        <v>47</v>
      </c>
      <c r="G19" s="5">
        <f t="shared" si="5"/>
        <v>-81</v>
      </c>
      <c r="H19" s="5">
        <f t="shared" si="6"/>
        <v>-53</v>
      </c>
      <c r="I19" s="5">
        <f t="shared" si="7"/>
        <v>-28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1257</v>
      </c>
      <c r="B25" s="5">
        <f>B26+'12月分'!B25</f>
        <v>428</v>
      </c>
      <c r="C25" s="5">
        <f>C26+'12月分'!C25</f>
        <v>807</v>
      </c>
      <c r="D25" s="5">
        <f>D26+'12月分'!D25</f>
        <v>22</v>
      </c>
      <c r="E25" s="5">
        <f t="shared" ref="E25:E26" si="9">SUM(F25:H25)</f>
        <v>1435</v>
      </c>
      <c r="F25" s="5">
        <f>F26+'12月分'!F25</f>
        <v>536</v>
      </c>
      <c r="G25" s="5">
        <f>G26+'12月分'!G25</f>
        <v>875</v>
      </c>
      <c r="H25" s="5">
        <f>H26+'12月分'!H25</f>
        <v>24</v>
      </c>
      <c r="I25" s="5">
        <f t="shared" ref="I25:I26" si="10">A25-E25</f>
        <v>-178</v>
      </c>
    </row>
    <row r="26" spans="1:9">
      <c r="A26" s="5">
        <f t="shared" si="8"/>
        <v>121</v>
      </c>
      <c r="B26" s="4">
        <v>39</v>
      </c>
      <c r="C26" s="4">
        <v>76</v>
      </c>
      <c r="D26" s="4">
        <v>6</v>
      </c>
      <c r="E26" s="5">
        <f t="shared" si="9"/>
        <v>138</v>
      </c>
      <c r="F26" s="4">
        <v>47</v>
      </c>
      <c r="G26" s="4">
        <v>91</v>
      </c>
      <c r="H26" s="4">
        <v>0</v>
      </c>
      <c r="I26" s="5">
        <f t="shared" si="10"/>
        <v>-17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SUM(B34-'12月分'!B34)</f>
        <v>19</v>
      </c>
      <c r="B34" s="3">
        <f>SUM(B54-C12)</f>
        <v>2334</v>
      </c>
      <c r="C34" s="3">
        <f>D34-'12月分'!D34</f>
        <v>-13</v>
      </c>
      <c r="D34" s="4">
        <v>2369</v>
      </c>
      <c r="E34" s="3">
        <f>F34-'12月分'!F34</f>
        <v>31</v>
      </c>
      <c r="F34" s="4">
        <v>1836</v>
      </c>
      <c r="G34" s="5">
        <f>C34+E34</f>
        <v>18</v>
      </c>
      <c r="H34" s="5">
        <f>D34+F34</f>
        <v>4205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33</v>
      </c>
      <c r="B40" s="5">
        <f>B41+'12月分'!B40</f>
        <v>17</v>
      </c>
      <c r="C40" s="5">
        <f>C41+'12月分'!C40</f>
        <v>16</v>
      </c>
      <c r="D40" s="5">
        <f t="shared" ref="D40:D41" si="12">SUM(E40:F40)</f>
        <v>7</v>
      </c>
      <c r="E40" s="5">
        <f>E41+'12月分'!E40</f>
        <v>5</v>
      </c>
      <c r="F40" s="5">
        <f>F41+'12月分'!F40</f>
        <v>2</v>
      </c>
      <c r="G40" s="5">
        <f t="shared" ref="G40:G41" si="13">A40-D40</f>
        <v>26</v>
      </c>
      <c r="H40" s="5">
        <f t="shared" ref="H40:H41" si="14">B40-E40</f>
        <v>12</v>
      </c>
      <c r="I40" s="5">
        <f t="shared" ref="I40:I41" si="15">C40-F40</f>
        <v>14</v>
      </c>
    </row>
    <row r="41" spans="1:9">
      <c r="A41" s="5">
        <f t="shared" si="11"/>
        <v>2</v>
      </c>
      <c r="B41" s="4">
        <v>1</v>
      </c>
      <c r="C41" s="4">
        <v>1</v>
      </c>
      <c r="D41" s="5">
        <f t="shared" si="12"/>
        <v>1</v>
      </c>
      <c r="E41" s="4">
        <v>1</v>
      </c>
      <c r="F41" s="4">
        <v>0</v>
      </c>
      <c r="G41" s="5">
        <f t="shared" si="13"/>
        <v>1</v>
      </c>
      <c r="H41" s="5">
        <f t="shared" si="14"/>
        <v>0</v>
      </c>
      <c r="I41" s="5">
        <f t="shared" si="15"/>
        <v>1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1190</v>
      </c>
      <c r="B47" s="5">
        <f>B48+'12月分'!B47</f>
        <v>152</v>
      </c>
      <c r="C47" s="5">
        <f>C48+'12月分'!C47</f>
        <v>1000</v>
      </c>
      <c r="D47" s="5">
        <f>D48+'12月分'!D47</f>
        <v>38</v>
      </c>
      <c r="E47" s="5">
        <f t="shared" ref="E47:E48" si="17">SUM(F47:H47)</f>
        <v>900</v>
      </c>
      <c r="F47" s="5">
        <f>F48+'12月分'!F47</f>
        <v>141</v>
      </c>
      <c r="G47" s="5">
        <f>G48+'12月分'!G47</f>
        <v>730</v>
      </c>
      <c r="H47" s="5">
        <f>H48+'12月分'!H47</f>
        <v>29</v>
      </c>
      <c r="I47" s="5">
        <f t="shared" ref="I47:I48" si="18">A47-E47</f>
        <v>290</v>
      </c>
    </row>
    <row r="48" spans="1:9">
      <c r="A48" s="5">
        <f t="shared" si="16"/>
        <v>114</v>
      </c>
      <c r="B48" s="4">
        <v>13</v>
      </c>
      <c r="C48" s="4">
        <v>96</v>
      </c>
      <c r="D48" s="4">
        <v>5</v>
      </c>
      <c r="E48" s="5">
        <f t="shared" si="17"/>
        <v>97</v>
      </c>
      <c r="F48" s="4">
        <v>11</v>
      </c>
      <c r="G48" s="4">
        <v>82</v>
      </c>
      <c r="H48" s="4">
        <v>4</v>
      </c>
      <c r="I48" s="5">
        <f t="shared" si="18"/>
        <v>17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22</v>
      </c>
      <c r="B54" s="4">
        <v>25185</v>
      </c>
      <c r="C54" s="5">
        <f>D12+C34</f>
        <v>-71</v>
      </c>
      <c r="D54" s="5">
        <f>E12+D34</f>
        <v>29852</v>
      </c>
      <c r="E54" s="5">
        <f>F12+E34</f>
        <v>-9</v>
      </c>
      <c r="F54" s="5">
        <f>G12+F34</f>
        <v>28147</v>
      </c>
      <c r="G54" s="5">
        <f>C54+E54</f>
        <v>-80</v>
      </c>
      <c r="H54" s="5">
        <f>D54+F54</f>
        <v>57999</v>
      </c>
    </row>
    <row r="55" spans="1:8">
      <c r="A55" s="1" t="s">
        <v>32</v>
      </c>
    </row>
    <row r="60" spans="1:8">
      <c r="A60" s="5" t="s">
        <v>34</v>
      </c>
      <c r="B60" s="5">
        <f>H54</f>
        <v>57999</v>
      </c>
    </row>
    <row r="61" spans="1:8">
      <c r="A61" s="5" t="s">
        <v>3</v>
      </c>
      <c r="B61" s="5">
        <f>B54</f>
        <v>25185</v>
      </c>
    </row>
    <row r="62" spans="1:8">
      <c r="A62" s="5" t="s">
        <v>35</v>
      </c>
      <c r="B62" s="5">
        <f>A48+A26</f>
        <v>235</v>
      </c>
    </row>
    <row r="63" spans="1:8">
      <c r="A63" s="5" t="s">
        <v>36</v>
      </c>
      <c r="B63" s="5">
        <f>E26+E48</f>
        <v>235</v>
      </c>
    </row>
    <row r="64" spans="1:8">
      <c r="A64" s="5" t="s">
        <v>16</v>
      </c>
      <c r="B64" s="5">
        <f>A41+A19</f>
        <v>28</v>
      </c>
    </row>
    <row r="65" spans="1:2">
      <c r="A65" s="10" t="s">
        <v>17</v>
      </c>
      <c r="B65" s="10">
        <f>D41+D19</f>
        <v>108</v>
      </c>
    </row>
    <row r="66" spans="1:2">
      <c r="A66" s="11" t="s">
        <v>4</v>
      </c>
      <c r="B66" s="11">
        <f>D54</f>
        <v>29852</v>
      </c>
    </row>
    <row r="67" spans="1:2">
      <c r="A67" s="11" t="s">
        <v>5</v>
      </c>
      <c r="B67" s="11">
        <f>F54</f>
        <v>28147</v>
      </c>
    </row>
  </sheetData>
  <sheetProtection selectLockedCells="1" selectUnlockedCells="1"/>
  <mergeCells count="25">
    <mergeCell ref="A16:C16"/>
    <mergeCell ref="D16:F16"/>
    <mergeCell ref="G16:I16"/>
    <mergeCell ref="G1:I1"/>
    <mergeCell ref="B4:C4"/>
    <mergeCell ref="D4:E4"/>
    <mergeCell ref="F4:G4"/>
    <mergeCell ref="H4:I4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D58" sqref="D58"/>
    </sheetView>
  </sheetViews>
  <sheetFormatPr defaultRowHeight="13.5"/>
  <cols>
    <col min="1" max="1" width="10" style="1" customWidth="1"/>
    <col min="2" max="2" width="9" style="1" customWidth="1"/>
    <col min="3" max="3" width="10.25" style="1" customWidth="1"/>
    <col min="4" max="16384" width="9" style="1"/>
  </cols>
  <sheetData>
    <row r="1" spans="1:9">
      <c r="G1" s="16" t="s">
        <v>49</v>
      </c>
      <c r="H1" s="16"/>
      <c r="I1" s="16"/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C5-'1月分'!C5</f>
        <v>-1</v>
      </c>
      <c r="C5" s="4">
        <v>6313</v>
      </c>
      <c r="D5" s="5">
        <f>E5-'1月分'!E5</f>
        <v>-6</v>
      </c>
      <c r="E5" s="4">
        <v>7605</v>
      </c>
      <c r="F5" s="5">
        <f>G5-'1月分'!G5</f>
        <v>-14</v>
      </c>
      <c r="G5" s="4">
        <v>7067</v>
      </c>
      <c r="H5" s="5">
        <f t="shared" ref="H5:H12" si="0">D5+F5</f>
        <v>-20</v>
      </c>
      <c r="I5" s="5">
        <f t="shared" ref="I5:I12" si="1">E5+G5</f>
        <v>14672</v>
      </c>
    </row>
    <row r="6" spans="1:9">
      <c r="A6" s="2" t="s">
        <v>8</v>
      </c>
      <c r="B6" s="5">
        <f>C6-'1月分'!C6</f>
        <v>-21</v>
      </c>
      <c r="C6" s="4">
        <v>1541</v>
      </c>
      <c r="D6" s="5">
        <f>E6-'1月分'!E6</f>
        <v>-32</v>
      </c>
      <c r="E6" s="4">
        <v>1914</v>
      </c>
      <c r="F6" s="5">
        <f>G6-'1月分'!G6</f>
        <v>-2</v>
      </c>
      <c r="G6" s="4">
        <v>1821</v>
      </c>
      <c r="H6" s="5">
        <f t="shared" si="0"/>
        <v>-34</v>
      </c>
      <c r="I6" s="5">
        <f t="shared" si="1"/>
        <v>3735</v>
      </c>
    </row>
    <row r="7" spans="1:9">
      <c r="A7" s="2" t="s">
        <v>9</v>
      </c>
      <c r="B7" s="5">
        <f>C7-'1月分'!C7</f>
        <v>1</v>
      </c>
      <c r="C7" s="4">
        <v>873</v>
      </c>
      <c r="D7" s="5">
        <f>E7-'1月分'!E7</f>
        <v>-1</v>
      </c>
      <c r="E7" s="4">
        <v>1069</v>
      </c>
      <c r="F7" s="5">
        <f>G7-'1月分'!G7</f>
        <v>0</v>
      </c>
      <c r="G7" s="4">
        <v>1068</v>
      </c>
      <c r="H7" s="5">
        <f t="shared" si="0"/>
        <v>-1</v>
      </c>
      <c r="I7" s="5">
        <f t="shared" si="1"/>
        <v>2137</v>
      </c>
    </row>
    <row r="8" spans="1:9">
      <c r="A8" s="2" t="s">
        <v>10</v>
      </c>
      <c r="B8" s="5">
        <f>C8-'1月分'!C8</f>
        <v>-14</v>
      </c>
      <c r="C8" s="4">
        <v>5740</v>
      </c>
      <c r="D8" s="5">
        <f>E8-'1月分'!E8</f>
        <v>-25</v>
      </c>
      <c r="E8" s="4">
        <v>6846</v>
      </c>
      <c r="F8" s="5">
        <f>G8-'1月分'!G8</f>
        <v>-16</v>
      </c>
      <c r="G8" s="4">
        <v>6485</v>
      </c>
      <c r="H8" s="5">
        <f t="shared" si="0"/>
        <v>-41</v>
      </c>
      <c r="I8" s="5">
        <f t="shared" si="1"/>
        <v>13331</v>
      </c>
    </row>
    <row r="9" spans="1:9">
      <c r="A9" s="2" t="s">
        <v>11</v>
      </c>
      <c r="B9" s="5">
        <f>C9-'1月分'!C9</f>
        <v>-1</v>
      </c>
      <c r="C9" s="4">
        <v>755</v>
      </c>
      <c r="D9" s="5">
        <f>E9-'1月分'!E9</f>
        <v>-1</v>
      </c>
      <c r="E9" s="4">
        <v>889</v>
      </c>
      <c r="F9" s="5">
        <f>G9-'1月分'!G9</f>
        <v>0</v>
      </c>
      <c r="G9" s="4">
        <v>912</v>
      </c>
      <c r="H9" s="5">
        <f t="shared" si="0"/>
        <v>-1</v>
      </c>
      <c r="I9" s="5">
        <f t="shared" si="1"/>
        <v>1801</v>
      </c>
    </row>
    <row r="10" spans="1:9">
      <c r="A10" s="2" t="s">
        <v>12</v>
      </c>
      <c r="B10" s="5">
        <f>C10-'1月分'!C10</f>
        <v>-6</v>
      </c>
      <c r="C10" s="4">
        <v>1343</v>
      </c>
      <c r="D10" s="5">
        <f>E10-'1月分'!E10</f>
        <v>0</v>
      </c>
      <c r="E10" s="4">
        <v>1733</v>
      </c>
      <c r="F10" s="5">
        <f>G10-'1月分'!G10</f>
        <v>-4</v>
      </c>
      <c r="G10" s="4">
        <v>1666</v>
      </c>
      <c r="H10" s="5">
        <f t="shared" si="0"/>
        <v>-4</v>
      </c>
      <c r="I10" s="5">
        <f t="shared" si="1"/>
        <v>3399</v>
      </c>
    </row>
    <row r="11" spans="1:9">
      <c r="A11" s="2" t="s">
        <v>13</v>
      </c>
      <c r="B11" s="5">
        <f>C11-'1月分'!C11</f>
        <v>-4</v>
      </c>
      <c r="C11" s="4">
        <v>6240</v>
      </c>
      <c r="D11" s="5">
        <f>E11-'1月分'!E11</f>
        <v>-3</v>
      </c>
      <c r="E11" s="4">
        <v>7359</v>
      </c>
      <c r="F11" s="5">
        <f>G11-'1月分'!G11</f>
        <v>-7</v>
      </c>
      <c r="G11" s="4">
        <v>7249</v>
      </c>
      <c r="H11" s="5">
        <f t="shared" si="0"/>
        <v>-10</v>
      </c>
      <c r="I11" s="5">
        <f t="shared" si="1"/>
        <v>14608</v>
      </c>
    </row>
    <row r="12" spans="1:9">
      <c r="A12" s="2" t="s">
        <v>6</v>
      </c>
      <c r="B12" s="5">
        <f t="shared" ref="B12:G12" si="2">SUM(B5:B11)</f>
        <v>-46</v>
      </c>
      <c r="C12" s="5">
        <f t="shared" si="2"/>
        <v>22805</v>
      </c>
      <c r="D12" s="5">
        <f t="shared" si="2"/>
        <v>-68</v>
      </c>
      <c r="E12" s="5">
        <f t="shared" si="2"/>
        <v>27415</v>
      </c>
      <c r="F12" s="5">
        <f t="shared" si="2"/>
        <v>-43</v>
      </c>
      <c r="G12" s="5">
        <f t="shared" si="2"/>
        <v>26268</v>
      </c>
      <c r="H12" s="5">
        <f t="shared" si="0"/>
        <v>-111</v>
      </c>
      <c r="I12" s="5">
        <f t="shared" si="1"/>
        <v>53683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255</v>
      </c>
      <c r="B18" s="5">
        <f>B19+'1月分'!B18</f>
        <v>126</v>
      </c>
      <c r="C18" s="5">
        <f>C19+'1月分'!C18</f>
        <v>129</v>
      </c>
      <c r="D18" s="5">
        <f t="shared" ref="D18:D19" si="4">E18+F18</f>
        <v>686</v>
      </c>
      <c r="E18" s="5">
        <f>E19+'1月分'!E18</f>
        <v>353</v>
      </c>
      <c r="F18" s="5">
        <f>F19+'1月分'!F18</f>
        <v>333</v>
      </c>
      <c r="G18" s="5">
        <f t="shared" ref="G18:G19" si="5">H18+I18</f>
        <v>-431</v>
      </c>
      <c r="H18" s="5">
        <f t="shared" ref="H18:H19" si="6">B18-E18</f>
        <v>-227</v>
      </c>
      <c r="I18" s="5">
        <f t="shared" ref="I18:I19" si="7">C18-F18</f>
        <v>-204</v>
      </c>
    </row>
    <row r="19" spans="1:9">
      <c r="A19" s="5">
        <f t="shared" si="3"/>
        <v>17</v>
      </c>
      <c r="B19" s="4">
        <v>8</v>
      </c>
      <c r="C19" s="4">
        <v>9</v>
      </c>
      <c r="D19" s="5">
        <f t="shared" si="4"/>
        <v>79</v>
      </c>
      <c r="E19" s="4">
        <v>35</v>
      </c>
      <c r="F19" s="4">
        <v>44</v>
      </c>
      <c r="G19" s="5">
        <f t="shared" si="5"/>
        <v>-62</v>
      </c>
      <c r="H19" s="5">
        <f t="shared" si="6"/>
        <v>-27</v>
      </c>
      <c r="I19" s="5">
        <f t="shared" si="7"/>
        <v>-35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1372</v>
      </c>
      <c r="B25" s="5">
        <f>B26+'1月分'!B25</f>
        <v>477</v>
      </c>
      <c r="C25" s="5">
        <f>C26+'1月分'!C25</f>
        <v>870</v>
      </c>
      <c r="D25" s="5">
        <f>D26+'1月分'!D25</f>
        <v>25</v>
      </c>
      <c r="E25" s="5">
        <f t="shared" ref="E25:E26" si="9">SUM(F25:H25)</f>
        <v>1599</v>
      </c>
      <c r="F25" s="5">
        <f>F26+'1月分'!F25</f>
        <v>615</v>
      </c>
      <c r="G25" s="5">
        <f>G26+'1月分'!G25</f>
        <v>960</v>
      </c>
      <c r="H25" s="5">
        <f>H26+'1月分'!H25</f>
        <v>24</v>
      </c>
      <c r="I25" s="5">
        <f t="shared" ref="I25:I26" si="10">A25-E25</f>
        <v>-227</v>
      </c>
    </row>
    <row r="26" spans="1:9">
      <c r="A26" s="5">
        <f t="shared" si="8"/>
        <v>115</v>
      </c>
      <c r="B26" s="4">
        <v>49</v>
      </c>
      <c r="C26" s="4">
        <v>63</v>
      </c>
      <c r="D26" s="4">
        <v>3</v>
      </c>
      <c r="E26" s="5">
        <f t="shared" si="9"/>
        <v>164</v>
      </c>
      <c r="F26" s="4">
        <v>79</v>
      </c>
      <c r="G26" s="4">
        <v>85</v>
      </c>
      <c r="H26" s="4">
        <v>0</v>
      </c>
      <c r="I26" s="5">
        <f t="shared" si="10"/>
        <v>-49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SUM(B34-'1月分'!B34)</f>
        <v>-11</v>
      </c>
      <c r="B34" s="3">
        <f>SUM(B54-C12)</f>
        <v>2323</v>
      </c>
      <c r="C34" s="3">
        <f>D34-'1月分'!D34</f>
        <v>-2</v>
      </c>
      <c r="D34" s="4">
        <v>2367</v>
      </c>
      <c r="E34" s="3">
        <f>F34-'1月分'!F34</f>
        <v>9</v>
      </c>
      <c r="F34" s="4">
        <v>1845</v>
      </c>
      <c r="G34" s="5">
        <f>C34+E34</f>
        <v>7</v>
      </c>
      <c r="H34" s="5">
        <f>D34+F34</f>
        <v>4212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36</v>
      </c>
      <c r="B40" s="5">
        <f>B41+'1月分'!B40</f>
        <v>18</v>
      </c>
      <c r="C40" s="5">
        <f>C41+'1月分'!C40</f>
        <v>18</v>
      </c>
      <c r="D40" s="5">
        <f t="shared" ref="D40:D41" si="12">SUM(E40:F40)</f>
        <v>7</v>
      </c>
      <c r="E40" s="5">
        <f>E41+'1月分'!E40</f>
        <v>5</v>
      </c>
      <c r="F40" s="5">
        <f>F41+'1月分'!F40</f>
        <v>2</v>
      </c>
      <c r="G40" s="5">
        <f t="shared" ref="G40:G41" si="13">A40-D40</f>
        <v>29</v>
      </c>
      <c r="H40" s="5">
        <f t="shared" ref="H40:H41" si="14">B40-E40</f>
        <v>13</v>
      </c>
      <c r="I40" s="5">
        <f t="shared" ref="I40:I41" si="15">C40-F40</f>
        <v>16</v>
      </c>
    </row>
    <row r="41" spans="1:9">
      <c r="A41" s="5">
        <f t="shared" si="11"/>
        <v>3</v>
      </c>
      <c r="B41" s="4">
        <v>1</v>
      </c>
      <c r="C41" s="4">
        <v>2</v>
      </c>
      <c r="D41" s="5">
        <f t="shared" si="12"/>
        <v>0</v>
      </c>
      <c r="E41" s="4">
        <v>0</v>
      </c>
      <c r="F41" s="4">
        <v>0</v>
      </c>
      <c r="G41" s="5">
        <f t="shared" si="13"/>
        <v>3</v>
      </c>
      <c r="H41" s="5">
        <f t="shared" si="14"/>
        <v>1</v>
      </c>
      <c r="I41" s="5">
        <f t="shared" si="15"/>
        <v>2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1305</v>
      </c>
      <c r="B47" s="5">
        <f>B48+'1月分'!B47</f>
        <v>165</v>
      </c>
      <c r="C47" s="5">
        <f>C48+'1月分'!C47</f>
        <v>1101</v>
      </c>
      <c r="D47" s="5">
        <f>D48+'1月分'!D47</f>
        <v>39</v>
      </c>
      <c r="E47" s="5">
        <f t="shared" ref="E47:E48" si="17">SUM(F47:H47)</f>
        <v>1011</v>
      </c>
      <c r="F47" s="5">
        <f>F48+'1月分'!F47</f>
        <v>158</v>
      </c>
      <c r="G47" s="5">
        <f>G48+'1月分'!G47</f>
        <v>823</v>
      </c>
      <c r="H47" s="5">
        <f>H48+'1月分'!H47</f>
        <v>30</v>
      </c>
      <c r="I47" s="5">
        <f t="shared" ref="I47:I48" si="18">A47-E47</f>
        <v>294</v>
      </c>
    </row>
    <row r="48" spans="1:9">
      <c r="A48" s="5">
        <f t="shared" si="16"/>
        <v>115</v>
      </c>
      <c r="B48" s="4">
        <v>13</v>
      </c>
      <c r="C48" s="4">
        <v>101</v>
      </c>
      <c r="D48" s="4">
        <v>1</v>
      </c>
      <c r="E48" s="5">
        <f t="shared" si="17"/>
        <v>111</v>
      </c>
      <c r="F48" s="4">
        <v>17</v>
      </c>
      <c r="G48" s="4">
        <v>93</v>
      </c>
      <c r="H48" s="4">
        <v>1</v>
      </c>
      <c r="I48" s="5">
        <f t="shared" si="18"/>
        <v>4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-57</v>
      </c>
      <c r="B54" s="4">
        <v>25128</v>
      </c>
      <c r="C54" s="5">
        <f>D12+C34</f>
        <v>-70</v>
      </c>
      <c r="D54" s="5">
        <f>E12+D34</f>
        <v>29782</v>
      </c>
      <c r="E54" s="5">
        <f>F12+E34</f>
        <v>-34</v>
      </c>
      <c r="F54" s="5">
        <f>G12+F34</f>
        <v>28113</v>
      </c>
      <c r="G54" s="5">
        <f>C54+E54</f>
        <v>-104</v>
      </c>
      <c r="H54" s="5">
        <f>D54+F54</f>
        <v>57895</v>
      </c>
    </row>
    <row r="55" spans="1:8">
      <c r="A55" s="1" t="s">
        <v>32</v>
      </c>
    </row>
    <row r="60" spans="1:8">
      <c r="A60" s="5" t="s">
        <v>34</v>
      </c>
      <c r="B60" s="5">
        <f>H54</f>
        <v>57895</v>
      </c>
    </row>
    <row r="61" spans="1:8">
      <c r="A61" s="5" t="s">
        <v>3</v>
      </c>
      <c r="B61" s="5">
        <f>B54</f>
        <v>25128</v>
      </c>
    </row>
    <row r="62" spans="1:8">
      <c r="A62" s="5" t="s">
        <v>35</v>
      </c>
      <c r="B62" s="5">
        <f>A48+A26</f>
        <v>230</v>
      </c>
    </row>
    <row r="63" spans="1:8">
      <c r="A63" s="5" t="s">
        <v>36</v>
      </c>
      <c r="B63" s="5">
        <f>E26+E48</f>
        <v>275</v>
      </c>
    </row>
    <row r="64" spans="1:8">
      <c r="A64" s="5" t="s">
        <v>16</v>
      </c>
      <c r="B64" s="5">
        <f>A41+A19</f>
        <v>20</v>
      </c>
    </row>
    <row r="65" spans="1:2">
      <c r="A65" s="10" t="s">
        <v>17</v>
      </c>
      <c r="B65" s="10">
        <f>D41+D19</f>
        <v>79</v>
      </c>
    </row>
    <row r="66" spans="1:2">
      <c r="A66" s="11" t="s">
        <v>4</v>
      </c>
      <c r="B66" s="11">
        <f>D54</f>
        <v>29782</v>
      </c>
    </row>
    <row r="67" spans="1:2">
      <c r="A67" s="11" t="s">
        <v>5</v>
      </c>
      <c r="B67" s="11">
        <f>F54</f>
        <v>28113</v>
      </c>
    </row>
  </sheetData>
  <sheetProtection selectLockedCells="1" selectUnlockedCells="1"/>
  <sortState ref="A60:B65">
    <sortCondition descending="1" ref="A60"/>
  </sortState>
  <mergeCells count="25">
    <mergeCell ref="A16:C16"/>
    <mergeCell ref="D16:F16"/>
    <mergeCell ref="G16:I16"/>
    <mergeCell ref="G1:I1"/>
    <mergeCell ref="B4:C4"/>
    <mergeCell ref="D4:E4"/>
    <mergeCell ref="F4:G4"/>
    <mergeCell ref="H4:I4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8" workbookViewId="0">
      <selection activeCell="B55" sqref="B55"/>
    </sheetView>
  </sheetViews>
  <sheetFormatPr defaultRowHeight="13.5"/>
  <cols>
    <col min="1" max="1" width="10" style="1" customWidth="1"/>
    <col min="2" max="16384" width="9" style="1"/>
  </cols>
  <sheetData>
    <row r="1" spans="1:9">
      <c r="H1" s="1" t="s">
        <v>50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C5-'2月分'!C5</f>
        <v>19</v>
      </c>
      <c r="C5" s="4">
        <v>6332</v>
      </c>
      <c r="D5" s="5">
        <f>E5-'2月分'!E5</f>
        <v>-9</v>
      </c>
      <c r="E5" s="4">
        <v>7596</v>
      </c>
      <c r="F5" s="5">
        <f>G5-'2月分'!G5</f>
        <v>2</v>
      </c>
      <c r="G5" s="4">
        <v>7069</v>
      </c>
      <c r="H5" s="5">
        <f t="shared" ref="H5:H12" si="0">D5+F5</f>
        <v>-7</v>
      </c>
      <c r="I5" s="5">
        <f t="shared" ref="I5:I12" si="1">E5+G5</f>
        <v>14665</v>
      </c>
    </row>
    <row r="6" spans="1:9">
      <c r="A6" s="2" t="s">
        <v>8</v>
      </c>
      <c r="B6" s="5">
        <f>C6-'2月分'!C6</f>
        <v>-1</v>
      </c>
      <c r="C6" s="4">
        <v>1540</v>
      </c>
      <c r="D6" s="5">
        <f>E6-'2月分'!E6</f>
        <v>-18</v>
      </c>
      <c r="E6" s="4">
        <v>1896</v>
      </c>
      <c r="F6" s="5">
        <f>G6-'2月分'!G6</f>
        <v>-9</v>
      </c>
      <c r="G6" s="4">
        <v>1812</v>
      </c>
      <c r="H6" s="5">
        <f t="shared" si="0"/>
        <v>-27</v>
      </c>
      <c r="I6" s="5">
        <f t="shared" si="1"/>
        <v>3708</v>
      </c>
    </row>
    <row r="7" spans="1:9">
      <c r="A7" s="2" t="s">
        <v>9</v>
      </c>
      <c r="B7" s="5">
        <f>C7-'2月分'!C7</f>
        <v>3</v>
      </c>
      <c r="C7" s="4">
        <v>876</v>
      </c>
      <c r="D7" s="5">
        <f>E7-'2月分'!E7</f>
        <v>-1</v>
      </c>
      <c r="E7" s="4">
        <v>1068</v>
      </c>
      <c r="F7" s="5">
        <f>G7-'2月分'!G7</f>
        <v>-8</v>
      </c>
      <c r="G7" s="4">
        <v>1060</v>
      </c>
      <c r="H7" s="5">
        <f t="shared" si="0"/>
        <v>-9</v>
      </c>
      <c r="I7" s="5">
        <f t="shared" si="1"/>
        <v>2128</v>
      </c>
    </row>
    <row r="8" spans="1:9">
      <c r="A8" s="2" t="s">
        <v>10</v>
      </c>
      <c r="B8" s="5">
        <f>C8-'2月分'!C8</f>
        <v>28</v>
      </c>
      <c r="C8" s="4">
        <v>5768</v>
      </c>
      <c r="D8" s="5">
        <f>E8-'2月分'!E8</f>
        <v>-2</v>
      </c>
      <c r="E8" s="4">
        <v>6844</v>
      </c>
      <c r="F8" s="5">
        <f>G8-'2月分'!G8</f>
        <v>-14</v>
      </c>
      <c r="G8" s="4">
        <v>6471</v>
      </c>
      <c r="H8" s="5">
        <f t="shared" si="0"/>
        <v>-16</v>
      </c>
      <c r="I8" s="5">
        <f t="shared" si="1"/>
        <v>13315</v>
      </c>
    </row>
    <row r="9" spans="1:9">
      <c r="A9" s="2" t="s">
        <v>11</v>
      </c>
      <c r="B9" s="5">
        <f>C9-'2月分'!C9</f>
        <v>1</v>
      </c>
      <c r="C9" s="4">
        <v>756</v>
      </c>
      <c r="D9" s="5">
        <f>E9-'2月分'!E9</f>
        <v>-1</v>
      </c>
      <c r="E9" s="4">
        <v>888</v>
      </c>
      <c r="F9" s="5">
        <f>G9-'2月分'!G9</f>
        <v>1</v>
      </c>
      <c r="G9" s="4">
        <v>913</v>
      </c>
      <c r="H9" s="5">
        <f t="shared" si="0"/>
        <v>0</v>
      </c>
      <c r="I9" s="5">
        <f t="shared" si="1"/>
        <v>1801</v>
      </c>
    </row>
    <row r="10" spans="1:9">
      <c r="A10" s="2" t="s">
        <v>12</v>
      </c>
      <c r="B10" s="5">
        <f>C10-'2月分'!C10</f>
        <v>-5</v>
      </c>
      <c r="C10" s="4">
        <v>1338</v>
      </c>
      <c r="D10" s="5">
        <f>E10-'2月分'!E10</f>
        <v>-8</v>
      </c>
      <c r="E10" s="4">
        <v>1725</v>
      </c>
      <c r="F10" s="5">
        <f>G10-'2月分'!G10</f>
        <v>-11</v>
      </c>
      <c r="G10" s="4">
        <v>1655</v>
      </c>
      <c r="H10" s="5">
        <f t="shared" si="0"/>
        <v>-19</v>
      </c>
      <c r="I10" s="5">
        <f t="shared" si="1"/>
        <v>3380</v>
      </c>
    </row>
    <row r="11" spans="1:9">
      <c r="A11" s="2" t="s">
        <v>13</v>
      </c>
      <c r="B11" s="5">
        <f>C11-'2月分'!C11</f>
        <v>3</v>
      </c>
      <c r="C11" s="4">
        <v>6243</v>
      </c>
      <c r="D11" s="5">
        <f>E11-'2月分'!E11</f>
        <v>-26</v>
      </c>
      <c r="E11" s="4">
        <v>7333</v>
      </c>
      <c r="F11" s="5">
        <f>G11-'2月分'!G11</f>
        <v>-12</v>
      </c>
      <c r="G11" s="4">
        <v>7237</v>
      </c>
      <c r="H11" s="5">
        <f t="shared" si="0"/>
        <v>-38</v>
      </c>
      <c r="I11" s="5">
        <f t="shared" si="1"/>
        <v>14570</v>
      </c>
    </row>
    <row r="12" spans="1:9">
      <c r="A12" s="2" t="s">
        <v>6</v>
      </c>
      <c r="B12" s="5">
        <f t="shared" ref="B12:G12" si="2">SUM(B5:B11)</f>
        <v>48</v>
      </c>
      <c r="C12" s="5">
        <f t="shared" si="2"/>
        <v>22853</v>
      </c>
      <c r="D12" s="5">
        <f t="shared" si="2"/>
        <v>-65</v>
      </c>
      <c r="E12" s="5">
        <f t="shared" si="2"/>
        <v>27350</v>
      </c>
      <c r="F12" s="5">
        <f t="shared" si="2"/>
        <v>-51</v>
      </c>
      <c r="G12" s="5">
        <f t="shared" si="2"/>
        <v>26217</v>
      </c>
      <c r="H12" s="5">
        <f t="shared" si="0"/>
        <v>-116</v>
      </c>
      <c r="I12" s="5">
        <f t="shared" si="1"/>
        <v>53567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267</v>
      </c>
      <c r="B18" s="5">
        <f>B19+'2月分'!B18</f>
        <v>134</v>
      </c>
      <c r="C18" s="5">
        <f>C19+'2月分'!C18</f>
        <v>133</v>
      </c>
      <c r="D18" s="5">
        <f t="shared" ref="D18:D19" si="4">E18+F18</f>
        <v>752</v>
      </c>
      <c r="E18" s="5">
        <f>E19+'2月分'!E18</f>
        <v>389</v>
      </c>
      <c r="F18" s="5">
        <f>F19+'2月分'!F18</f>
        <v>363</v>
      </c>
      <c r="G18" s="5">
        <f t="shared" ref="G18:G19" si="5">H18+I18</f>
        <v>-485</v>
      </c>
      <c r="H18" s="5">
        <f t="shared" ref="H18:H19" si="6">B18-E18</f>
        <v>-255</v>
      </c>
      <c r="I18" s="5">
        <f t="shared" ref="I18:I19" si="7">C18-F18</f>
        <v>-230</v>
      </c>
    </row>
    <row r="19" spans="1:9">
      <c r="A19" s="5">
        <f t="shared" si="3"/>
        <v>12</v>
      </c>
      <c r="B19" s="4">
        <v>8</v>
      </c>
      <c r="C19" s="4">
        <v>4</v>
      </c>
      <c r="D19" s="5">
        <f t="shared" si="4"/>
        <v>66</v>
      </c>
      <c r="E19" s="4">
        <v>36</v>
      </c>
      <c r="F19" s="4">
        <v>30</v>
      </c>
      <c r="G19" s="5">
        <f t="shared" si="5"/>
        <v>-54</v>
      </c>
      <c r="H19" s="5">
        <f t="shared" si="6"/>
        <v>-28</v>
      </c>
      <c r="I19" s="5">
        <f t="shared" si="7"/>
        <v>-26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1600</v>
      </c>
      <c r="B25" s="5">
        <f>B26+'2月分'!B25</f>
        <v>555</v>
      </c>
      <c r="C25" s="5">
        <f>C26+'2月分'!C25</f>
        <v>1018</v>
      </c>
      <c r="D25" s="5">
        <f>D26+'2月分'!D25</f>
        <v>27</v>
      </c>
      <c r="E25" s="5">
        <f t="shared" ref="E25:E26" si="9">SUM(F25:H25)</f>
        <v>1889</v>
      </c>
      <c r="F25" s="5">
        <f>F26+'2月分'!F25</f>
        <v>697</v>
      </c>
      <c r="G25" s="5">
        <f>G26+'2月分'!G25</f>
        <v>1168</v>
      </c>
      <c r="H25" s="5">
        <f>H26+'2月分'!H25</f>
        <v>24</v>
      </c>
      <c r="I25" s="5">
        <f t="shared" ref="I25:I26" si="10">A25-E25</f>
        <v>-289</v>
      </c>
    </row>
    <row r="26" spans="1:9">
      <c r="A26" s="5">
        <f t="shared" si="8"/>
        <v>228</v>
      </c>
      <c r="B26" s="4">
        <v>78</v>
      </c>
      <c r="C26" s="4">
        <v>148</v>
      </c>
      <c r="D26" s="4">
        <v>2</v>
      </c>
      <c r="E26" s="5">
        <f t="shared" si="9"/>
        <v>290</v>
      </c>
      <c r="F26" s="4">
        <v>82</v>
      </c>
      <c r="G26" s="4">
        <v>208</v>
      </c>
      <c r="H26" s="4">
        <v>0</v>
      </c>
      <c r="I26" s="5">
        <f t="shared" si="10"/>
        <v>-62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SUM(B34-'2月分'!B34)</f>
        <v>16</v>
      </c>
      <c r="B34" s="3">
        <f>SUM(B54-C12)</f>
        <v>2339</v>
      </c>
      <c r="C34" s="3">
        <f>D34-'2月分'!D34</f>
        <v>15</v>
      </c>
      <c r="D34" s="4">
        <v>2382</v>
      </c>
      <c r="E34" s="3">
        <f>F34-'2月分'!F34</f>
        <v>-1</v>
      </c>
      <c r="F34" s="4">
        <v>1844</v>
      </c>
      <c r="G34" s="5">
        <f>C34+E34</f>
        <v>14</v>
      </c>
      <c r="H34" s="5">
        <f>D34+F34</f>
        <v>4226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40</v>
      </c>
      <c r="B40" s="5">
        <f>B41+'2月分'!B40</f>
        <v>22</v>
      </c>
      <c r="C40" s="5">
        <f>C41+'2月分'!C40</f>
        <v>18</v>
      </c>
      <c r="D40" s="5">
        <f t="shared" ref="D40:D41" si="12">SUM(E40:F40)</f>
        <v>7</v>
      </c>
      <c r="E40" s="5">
        <f>E41+'2月分'!E40</f>
        <v>5</v>
      </c>
      <c r="F40" s="5">
        <f>F41+'2月分'!F40</f>
        <v>2</v>
      </c>
      <c r="G40" s="5">
        <f t="shared" ref="G40:G41" si="13">A40-D40</f>
        <v>33</v>
      </c>
      <c r="H40" s="5">
        <f t="shared" ref="H40:H41" si="14">B40-E40</f>
        <v>17</v>
      </c>
      <c r="I40" s="5">
        <f t="shared" ref="I40:I41" si="15">C40-F40</f>
        <v>16</v>
      </c>
    </row>
    <row r="41" spans="1:9">
      <c r="A41" s="5">
        <f t="shared" si="11"/>
        <v>4</v>
      </c>
      <c r="B41" s="4">
        <v>4</v>
      </c>
      <c r="C41" s="4">
        <v>0</v>
      </c>
      <c r="D41" s="5">
        <f t="shared" si="12"/>
        <v>0</v>
      </c>
      <c r="E41" s="4">
        <v>0</v>
      </c>
      <c r="F41" s="4">
        <v>0</v>
      </c>
      <c r="G41" s="5">
        <f t="shared" si="13"/>
        <v>4</v>
      </c>
      <c r="H41" s="5">
        <f t="shared" si="14"/>
        <v>4</v>
      </c>
      <c r="I41" s="5">
        <f t="shared" si="15"/>
        <v>0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1397</v>
      </c>
      <c r="B47" s="5">
        <f>B48+'2月分'!B47</f>
        <v>179</v>
      </c>
      <c r="C47" s="5">
        <f>C48+'2月分'!C47</f>
        <v>1177</v>
      </c>
      <c r="D47" s="5">
        <f>D48+'2月分'!D47</f>
        <v>41</v>
      </c>
      <c r="E47" s="5">
        <f t="shared" ref="E47:E48" si="17">SUM(F47:H47)</f>
        <v>1093</v>
      </c>
      <c r="F47" s="5">
        <f>F48+'2月分'!F47</f>
        <v>182</v>
      </c>
      <c r="G47" s="5">
        <f>G48+'2月分'!G47</f>
        <v>881</v>
      </c>
      <c r="H47" s="5">
        <f>H48+'2月分'!H47</f>
        <v>30</v>
      </c>
      <c r="I47" s="5">
        <f t="shared" ref="I47:I48" si="18">A47-E47</f>
        <v>304</v>
      </c>
    </row>
    <row r="48" spans="1:9">
      <c r="A48" s="5">
        <f t="shared" si="16"/>
        <v>92</v>
      </c>
      <c r="B48" s="4">
        <v>14</v>
      </c>
      <c r="C48" s="4">
        <v>76</v>
      </c>
      <c r="D48" s="4">
        <v>2</v>
      </c>
      <c r="E48" s="5">
        <f t="shared" si="17"/>
        <v>82</v>
      </c>
      <c r="F48" s="4">
        <v>24</v>
      </c>
      <c r="G48" s="4">
        <v>58</v>
      </c>
      <c r="H48" s="4">
        <v>0</v>
      </c>
      <c r="I48" s="5">
        <f t="shared" si="18"/>
        <v>10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64</v>
      </c>
      <c r="B54" s="4">
        <v>25192</v>
      </c>
      <c r="C54" s="5">
        <f>D12+C34</f>
        <v>-50</v>
      </c>
      <c r="D54" s="5">
        <f>E12+D34</f>
        <v>29732</v>
      </c>
      <c r="E54" s="5">
        <f>F12+E34</f>
        <v>-52</v>
      </c>
      <c r="F54" s="5">
        <f>G12+F34</f>
        <v>28061</v>
      </c>
      <c r="G54" s="5">
        <f>C54+E54</f>
        <v>-102</v>
      </c>
      <c r="H54" s="5">
        <f>D54+F54</f>
        <v>57793</v>
      </c>
    </row>
    <row r="55" spans="1:8">
      <c r="A55" s="1" t="s">
        <v>32</v>
      </c>
    </row>
    <row r="60" spans="1:8">
      <c r="A60" s="11" t="s">
        <v>34</v>
      </c>
      <c r="B60" s="11">
        <f>H54</f>
        <v>57793</v>
      </c>
    </row>
    <row r="61" spans="1:8">
      <c r="A61" s="11" t="s">
        <v>3</v>
      </c>
      <c r="B61" s="11">
        <f>B54</f>
        <v>25192</v>
      </c>
    </row>
    <row r="62" spans="1:8">
      <c r="A62" s="11" t="s">
        <v>35</v>
      </c>
      <c r="B62" s="11">
        <f>A48+A26</f>
        <v>320</v>
      </c>
    </row>
    <row r="63" spans="1:8">
      <c r="A63" s="11" t="s">
        <v>36</v>
      </c>
      <c r="B63" s="11">
        <f>E26+E48</f>
        <v>372</v>
      </c>
    </row>
    <row r="64" spans="1:8">
      <c r="A64" s="11" t="s">
        <v>16</v>
      </c>
      <c r="B64" s="11">
        <f>A41+A19</f>
        <v>16</v>
      </c>
    </row>
    <row r="65" spans="1:2">
      <c r="A65" s="11" t="s">
        <v>17</v>
      </c>
      <c r="B65" s="11">
        <f>D41+D19</f>
        <v>66</v>
      </c>
    </row>
    <row r="66" spans="1:2">
      <c r="A66" s="11" t="s">
        <v>4</v>
      </c>
      <c r="B66" s="11">
        <f>D54</f>
        <v>29732</v>
      </c>
    </row>
    <row r="67" spans="1:2">
      <c r="A67" s="11" t="s">
        <v>5</v>
      </c>
      <c r="B67" s="11">
        <f>F54</f>
        <v>28061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workbookViewId="0">
      <selection activeCell="A36" sqref="A36"/>
    </sheetView>
  </sheetViews>
  <sheetFormatPr defaultRowHeight="13.5"/>
  <cols>
    <col min="1" max="1" width="10" customWidth="1"/>
  </cols>
  <sheetData>
    <row r="2" spans="1:9">
      <c r="A2" t="s">
        <v>0</v>
      </c>
    </row>
    <row r="3" spans="1:9">
      <c r="A3" t="s">
        <v>1</v>
      </c>
    </row>
    <row r="4" spans="1:9">
      <c r="A4" s="6" t="s">
        <v>2</v>
      </c>
      <c r="B4" s="17" t="s">
        <v>3</v>
      </c>
      <c r="C4" s="17"/>
      <c r="D4" s="17" t="s">
        <v>4</v>
      </c>
      <c r="E4" s="17"/>
      <c r="F4" s="17" t="s">
        <v>5</v>
      </c>
      <c r="G4" s="17"/>
      <c r="H4" s="17" t="s">
        <v>6</v>
      </c>
      <c r="I4" s="17"/>
    </row>
    <row r="5" spans="1:9">
      <c r="A5" s="6" t="s">
        <v>7</v>
      </c>
      <c r="B5" s="7"/>
      <c r="C5" s="8"/>
      <c r="D5" s="7"/>
      <c r="E5" s="8"/>
      <c r="F5" s="7"/>
      <c r="G5" s="8"/>
      <c r="H5" s="7"/>
      <c r="I5" s="8"/>
    </row>
    <row r="6" spans="1:9">
      <c r="A6" s="6" t="s">
        <v>8</v>
      </c>
      <c r="B6" s="7"/>
      <c r="C6" s="8"/>
      <c r="D6" s="7"/>
      <c r="E6" s="8"/>
      <c r="F6" s="7"/>
      <c r="G6" s="8"/>
      <c r="H6" s="7"/>
      <c r="I6" s="8"/>
    </row>
    <row r="7" spans="1:9">
      <c r="A7" s="6" t="s">
        <v>9</v>
      </c>
      <c r="B7" s="7"/>
      <c r="C7" s="7"/>
      <c r="D7" s="7"/>
      <c r="E7" s="8"/>
      <c r="F7" s="7"/>
      <c r="G7" s="8"/>
      <c r="H7" s="7"/>
      <c r="I7" s="8"/>
    </row>
    <row r="8" spans="1:9">
      <c r="A8" s="6" t="s">
        <v>10</v>
      </c>
      <c r="B8" s="7"/>
      <c r="C8" s="8"/>
      <c r="D8" s="7"/>
      <c r="E8" s="8"/>
      <c r="F8" s="7"/>
      <c r="G8" s="8"/>
      <c r="H8" s="7"/>
      <c r="I8" s="8"/>
    </row>
    <row r="9" spans="1:9">
      <c r="A9" s="6" t="s">
        <v>11</v>
      </c>
      <c r="B9" s="7"/>
      <c r="C9" s="7"/>
      <c r="D9" s="7"/>
      <c r="E9" s="8"/>
      <c r="F9" s="7"/>
      <c r="G9" s="8"/>
      <c r="H9" s="7"/>
      <c r="I9" s="8"/>
    </row>
    <row r="10" spans="1:9">
      <c r="A10" s="6" t="s">
        <v>12</v>
      </c>
      <c r="B10" s="7"/>
      <c r="C10" s="8"/>
      <c r="D10" s="7"/>
      <c r="E10" s="8"/>
      <c r="F10" s="7"/>
      <c r="G10" s="8"/>
      <c r="H10" s="7"/>
      <c r="I10" s="8"/>
    </row>
    <row r="11" spans="1:9">
      <c r="A11" s="6" t="s">
        <v>13</v>
      </c>
      <c r="B11" s="7"/>
      <c r="C11" s="8"/>
      <c r="D11" s="7"/>
      <c r="E11" s="8"/>
      <c r="F11" s="7"/>
      <c r="G11" s="8"/>
      <c r="H11" s="7"/>
      <c r="I11" s="8"/>
    </row>
    <row r="12" spans="1:9">
      <c r="A12" s="6" t="s">
        <v>6</v>
      </c>
      <c r="B12" s="7"/>
      <c r="C12" s="8"/>
      <c r="D12" s="7"/>
      <c r="E12" s="8"/>
      <c r="F12" s="7"/>
      <c r="G12" s="8"/>
      <c r="H12" s="7"/>
      <c r="I12" s="8"/>
    </row>
    <row r="13" spans="1:9">
      <c r="A13" t="s">
        <v>14</v>
      </c>
    </row>
    <row r="15" spans="1:9">
      <c r="A15" t="s">
        <v>15</v>
      </c>
    </row>
    <row r="16" spans="1:9">
      <c r="A16" s="17" t="s">
        <v>16</v>
      </c>
      <c r="B16" s="17"/>
      <c r="C16" s="17"/>
      <c r="D16" s="17" t="s">
        <v>17</v>
      </c>
      <c r="E16" s="17"/>
      <c r="F16" s="17"/>
      <c r="G16" s="17" t="s">
        <v>18</v>
      </c>
      <c r="H16" s="17"/>
      <c r="I16" s="17"/>
    </row>
    <row r="17" spans="1:9">
      <c r="A17" s="6" t="s">
        <v>19</v>
      </c>
      <c r="B17" s="6" t="s">
        <v>4</v>
      </c>
      <c r="C17" s="6" t="s">
        <v>5</v>
      </c>
      <c r="D17" s="6" t="s">
        <v>19</v>
      </c>
      <c r="E17" s="6" t="s">
        <v>4</v>
      </c>
      <c r="F17" s="6" t="s">
        <v>5</v>
      </c>
      <c r="G17" s="6" t="s">
        <v>19</v>
      </c>
      <c r="H17" s="6" t="s">
        <v>4</v>
      </c>
      <c r="I17" s="6" t="s">
        <v>5</v>
      </c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t="s">
        <v>20</v>
      </c>
    </row>
    <row r="22" spans="1:9">
      <c r="A22" t="s">
        <v>21</v>
      </c>
    </row>
    <row r="23" spans="1:9">
      <c r="A23" s="17" t="s">
        <v>22</v>
      </c>
      <c r="B23" s="17"/>
      <c r="C23" s="17"/>
      <c r="D23" s="17"/>
      <c r="E23" s="17" t="s">
        <v>23</v>
      </c>
      <c r="F23" s="17"/>
      <c r="G23" s="17"/>
      <c r="H23" s="17"/>
      <c r="I23" s="19" t="s">
        <v>24</v>
      </c>
    </row>
    <row r="24" spans="1:9">
      <c r="A24" s="6" t="s">
        <v>19</v>
      </c>
      <c r="B24" s="6" t="s">
        <v>25</v>
      </c>
      <c r="C24" s="6" t="s">
        <v>26</v>
      </c>
      <c r="D24" s="6" t="s">
        <v>27</v>
      </c>
      <c r="E24" s="6" t="s">
        <v>19</v>
      </c>
      <c r="F24" s="6" t="s">
        <v>25</v>
      </c>
      <c r="G24" s="6" t="s">
        <v>26</v>
      </c>
      <c r="H24" s="6" t="s">
        <v>27</v>
      </c>
      <c r="I24" s="1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/>
      <c r="B26" s="9"/>
      <c r="C26" s="9"/>
      <c r="D26" s="9"/>
      <c r="E26" s="9"/>
      <c r="F26" s="9"/>
      <c r="G26" s="9"/>
      <c r="H26" s="9"/>
      <c r="I26" s="9"/>
    </row>
    <row r="27" spans="1:9">
      <c r="A27" t="s">
        <v>20</v>
      </c>
    </row>
    <row r="28" spans="1:9">
      <c r="A28" t="s">
        <v>28</v>
      </c>
    </row>
    <row r="31" spans="1:9">
      <c r="A31" t="s">
        <v>29</v>
      </c>
    </row>
    <row r="32" spans="1:9">
      <c r="A32" t="s">
        <v>1</v>
      </c>
    </row>
    <row r="33" spans="1:9">
      <c r="A33" s="17" t="s">
        <v>30</v>
      </c>
      <c r="B33" s="17"/>
      <c r="C33" s="17" t="s">
        <v>4</v>
      </c>
      <c r="D33" s="17"/>
      <c r="E33" s="17" t="s">
        <v>5</v>
      </c>
      <c r="F33" s="17"/>
      <c r="G33" s="17" t="s">
        <v>6</v>
      </c>
      <c r="H33" s="17"/>
    </row>
    <row r="34" spans="1:9">
      <c r="A34" s="9"/>
      <c r="B34" s="9"/>
      <c r="C34" s="9"/>
      <c r="D34" s="9"/>
      <c r="E34" s="9"/>
      <c r="F34" s="9"/>
      <c r="G34" s="9"/>
      <c r="H34" s="9"/>
    </row>
    <row r="35" spans="1:9">
      <c r="A35" t="s">
        <v>37</v>
      </c>
      <c r="E35" t="s">
        <v>32</v>
      </c>
    </row>
    <row r="37" spans="1:9">
      <c r="A37" t="s">
        <v>15</v>
      </c>
    </row>
    <row r="38" spans="1:9">
      <c r="A38" s="17" t="s">
        <v>16</v>
      </c>
      <c r="B38" s="17"/>
      <c r="C38" s="17"/>
      <c r="D38" s="17" t="s">
        <v>17</v>
      </c>
      <c r="E38" s="17"/>
      <c r="F38" s="17"/>
      <c r="G38" s="17" t="s">
        <v>18</v>
      </c>
      <c r="H38" s="17"/>
      <c r="I38" s="17"/>
    </row>
    <row r="39" spans="1:9">
      <c r="A39" s="6" t="s">
        <v>19</v>
      </c>
      <c r="B39" s="6" t="s">
        <v>4</v>
      </c>
      <c r="C39" s="6" t="s">
        <v>5</v>
      </c>
      <c r="D39" s="6" t="s">
        <v>19</v>
      </c>
      <c r="E39" s="6" t="s">
        <v>4</v>
      </c>
      <c r="F39" s="6" t="s">
        <v>5</v>
      </c>
      <c r="G39" s="6" t="s">
        <v>19</v>
      </c>
      <c r="H39" s="6" t="s">
        <v>4</v>
      </c>
      <c r="I39" s="6" t="s">
        <v>5</v>
      </c>
    </row>
    <row r="40" spans="1:9">
      <c r="A40" s="7"/>
      <c r="B40" s="7"/>
      <c r="C40" s="7"/>
      <c r="D40" s="7"/>
      <c r="E40" s="7"/>
      <c r="F40" s="7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t="s">
        <v>20</v>
      </c>
    </row>
    <row r="44" spans="1:9">
      <c r="A44" t="s">
        <v>21</v>
      </c>
    </row>
    <row r="45" spans="1:9">
      <c r="A45" s="17" t="s">
        <v>22</v>
      </c>
      <c r="B45" s="17"/>
      <c r="C45" s="17"/>
      <c r="D45" s="17"/>
      <c r="E45" s="17" t="s">
        <v>23</v>
      </c>
      <c r="F45" s="17"/>
      <c r="G45" s="17"/>
      <c r="H45" s="17"/>
      <c r="I45" s="18" t="s">
        <v>24</v>
      </c>
    </row>
    <row r="46" spans="1:9">
      <c r="A46" s="6" t="s">
        <v>19</v>
      </c>
      <c r="B46" s="6" t="s">
        <v>25</v>
      </c>
      <c r="C46" s="6" t="s">
        <v>26</v>
      </c>
      <c r="D46" s="6" t="s">
        <v>27</v>
      </c>
      <c r="E46" s="6" t="s">
        <v>19</v>
      </c>
      <c r="F46" s="6" t="s">
        <v>25</v>
      </c>
      <c r="G46" s="6" t="s">
        <v>26</v>
      </c>
      <c r="H46" s="6" t="s">
        <v>27</v>
      </c>
      <c r="I46" s="18"/>
    </row>
    <row r="47" spans="1:9">
      <c r="A47" s="9"/>
      <c r="B47" s="9"/>
      <c r="C47" s="9"/>
      <c r="D47" s="9"/>
      <c r="E47" s="9"/>
      <c r="F47" s="9"/>
      <c r="G47" s="9"/>
      <c r="H47" s="9"/>
      <c r="I47" s="9"/>
    </row>
    <row r="48" spans="1:9">
      <c r="A48" s="9"/>
      <c r="B48" s="9"/>
      <c r="C48" s="9"/>
      <c r="D48" s="9"/>
      <c r="E48" s="9"/>
      <c r="F48" s="9"/>
      <c r="G48" s="9"/>
      <c r="H48" s="9"/>
      <c r="I48" s="9"/>
    </row>
    <row r="49" spans="1:8">
      <c r="A49" t="s">
        <v>20</v>
      </c>
    </row>
    <row r="51" spans="1:8">
      <c r="A51" t="s">
        <v>33</v>
      </c>
    </row>
    <row r="52" spans="1:8">
      <c r="A52" t="s">
        <v>1</v>
      </c>
    </row>
    <row r="53" spans="1:8">
      <c r="A53" s="17" t="s">
        <v>3</v>
      </c>
      <c r="B53" s="17"/>
      <c r="C53" s="17" t="s">
        <v>4</v>
      </c>
      <c r="D53" s="17"/>
      <c r="E53" s="17" t="s">
        <v>5</v>
      </c>
      <c r="F53" s="17"/>
      <c r="G53" s="17" t="s">
        <v>6</v>
      </c>
      <c r="H53" s="17"/>
    </row>
    <row r="54" spans="1:8">
      <c r="A54" s="7"/>
      <c r="B54" s="8"/>
      <c r="C54" s="7"/>
      <c r="D54" s="8"/>
      <c r="E54" s="7"/>
      <c r="F54" s="8"/>
      <c r="G54" s="7"/>
      <c r="H54" s="8"/>
    </row>
    <row r="55" spans="1:8">
      <c r="A55" t="s">
        <v>32</v>
      </c>
    </row>
    <row r="56" spans="1:8">
      <c r="A56" s="1" t="s">
        <v>38</v>
      </c>
    </row>
    <row r="60" spans="1:8">
      <c r="A60" s="7" t="s">
        <v>34</v>
      </c>
      <c r="B60" s="8"/>
    </row>
    <row r="61" spans="1:8">
      <c r="A61" s="7" t="s">
        <v>3</v>
      </c>
      <c r="B61" s="8"/>
    </row>
    <row r="62" spans="1:8">
      <c r="A62" s="7" t="s">
        <v>35</v>
      </c>
      <c r="B62" s="9"/>
    </row>
    <row r="63" spans="1:8">
      <c r="A63" s="7" t="s">
        <v>36</v>
      </c>
      <c r="B63" s="9"/>
    </row>
    <row r="64" spans="1:8">
      <c r="A64" s="7" t="s">
        <v>4</v>
      </c>
      <c r="B64" s="8"/>
    </row>
    <row r="65" spans="1:2">
      <c r="A65" s="7" t="s">
        <v>5</v>
      </c>
      <c r="B65" s="8"/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>
    <oddHeader>&amp;C湖西市人口統計月表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6" workbookViewId="0">
      <selection activeCell="B54" sqref="B54"/>
    </sheetView>
  </sheetViews>
  <sheetFormatPr defaultRowHeight="13.5"/>
  <cols>
    <col min="1" max="1" width="10" style="1" customWidth="1"/>
    <col min="2" max="8" width="9" style="1" customWidth="1"/>
    <col min="9" max="9" width="9.375" style="1" customWidth="1"/>
    <col min="10" max="16384" width="9" style="1"/>
  </cols>
  <sheetData>
    <row r="1" spans="1:9">
      <c r="H1" s="1" t="s">
        <v>40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C5-'4月分'!C5</f>
        <v>-16</v>
      </c>
      <c r="C5" s="4">
        <v>6277</v>
      </c>
      <c r="D5" s="5">
        <f>E5-'4月分'!E5</f>
        <v>-25</v>
      </c>
      <c r="E5" s="4">
        <v>7622</v>
      </c>
      <c r="F5" s="5">
        <f>G5-'4月分'!G5</f>
        <v>-32</v>
      </c>
      <c r="G5" s="4">
        <v>7116</v>
      </c>
      <c r="H5" s="5">
        <f t="shared" ref="H5:H12" si="0">D5+F5</f>
        <v>-57</v>
      </c>
      <c r="I5" s="5">
        <f t="shared" ref="I5:I12" si="1">E5+G5</f>
        <v>14738</v>
      </c>
    </row>
    <row r="6" spans="1:9">
      <c r="A6" s="2" t="s">
        <v>8</v>
      </c>
      <c r="B6" s="5">
        <f>C6-'4月分'!C6</f>
        <v>9</v>
      </c>
      <c r="C6" s="4">
        <v>1633</v>
      </c>
      <c r="D6" s="5">
        <f>E6-'4月分'!E6</f>
        <v>9</v>
      </c>
      <c r="E6" s="4">
        <v>2033</v>
      </c>
      <c r="F6" s="5">
        <f>G6-'4月分'!G6</f>
        <v>0</v>
      </c>
      <c r="G6" s="4">
        <v>1857</v>
      </c>
      <c r="H6" s="5">
        <f t="shared" si="0"/>
        <v>9</v>
      </c>
      <c r="I6" s="5">
        <f t="shared" si="1"/>
        <v>3890</v>
      </c>
    </row>
    <row r="7" spans="1:9">
      <c r="A7" s="2" t="s">
        <v>9</v>
      </c>
      <c r="B7" s="5">
        <f>C7-'4月分'!C7</f>
        <v>2</v>
      </c>
      <c r="C7" s="4">
        <v>876</v>
      </c>
      <c r="D7" s="5">
        <f>E7-'4月分'!E7</f>
        <v>0</v>
      </c>
      <c r="E7" s="4">
        <v>1088</v>
      </c>
      <c r="F7" s="5">
        <f>G7-'4月分'!G7</f>
        <v>-1</v>
      </c>
      <c r="G7" s="4">
        <v>1089</v>
      </c>
      <c r="H7" s="5">
        <f t="shared" si="0"/>
        <v>-1</v>
      </c>
      <c r="I7" s="5">
        <f t="shared" si="1"/>
        <v>2177</v>
      </c>
    </row>
    <row r="8" spans="1:9">
      <c r="A8" s="2" t="s">
        <v>10</v>
      </c>
      <c r="B8" s="5">
        <f>C8-'4月分'!C8</f>
        <v>-10</v>
      </c>
      <c r="C8" s="4">
        <v>5764</v>
      </c>
      <c r="D8" s="5">
        <f>E8-'4月分'!E8</f>
        <v>-8</v>
      </c>
      <c r="E8" s="4">
        <v>6924</v>
      </c>
      <c r="F8" s="5">
        <f>G8-'4月分'!G8</f>
        <v>-1</v>
      </c>
      <c r="G8" s="4">
        <v>6519</v>
      </c>
      <c r="H8" s="5">
        <f t="shared" si="0"/>
        <v>-9</v>
      </c>
      <c r="I8" s="5">
        <f t="shared" si="1"/>
        <v>13443</v>
      </c>
    </row>
    <row r="9" spans="1:9">
      <c r="A9" s="2" t="s">
        <v>11</v>
      </c>
      <c r="B9" s="5">
        <f>C9-'4月分'!C9</f>
        <v>0</v>
      </c>
      <c r="C9" s="4">
        <v>759</v>
      </c>
      <c r="D9" s="5">
        <f>E9-'4月分'!E9</f>
        <v>0</v>
      </c>
      <c r="E9" s="4">
        <v>903</v>
      </c>
      <c r="F9" s="5">
        <f>G9-'4月分'!G9</f>
        <v>-2</v>
      </c>
      <c r="G9" s="4">
        <v>919</v>
      </c>
      <c r="H9" s="5">
        <f t="shared" si="0"/>
        <v>-2</v>
      </c>
      <c r="I9" s="5">
        <f t="shared" si="1"/>
        <v>1822</v>
      </c>
    </row>
    <row r="10" spans="1:9">
      <c r="A10" s="2" t="s">
        <v>12</v>
      </c>
      <c r="B10" s="5">
        <f>C10-'4月分'!C10</f>
        <v>-1</v>
      </c>
      <c r="C10" s="4">
        <v>1355</v>
      </c>
      <c r="D10" s="5">
        <f>E10-'4月分'!E10</f>
        <v>-4</v>
      </c>
      <c r="E10" s="4">
        <v>1759</v>
      </c>
      <c r="F10" s="5">
        <f>G10-'4月分'!G10</f>
        <v>-2</v>
      </c>
      <c r="G10" s="4">
        <v>1693</v>
      </c>
      <c r="H10" s="5">
        <f t="shared" si="0"/>
        <v>-6</v>
      </c>
      <c r="I10" s="5">
        <f t="shared" si="1"/>
        <v>3452</v>
      </c>
    </row>
    <row r="11" spans="1:9">
      <c r="A11" s="2" t="s">
        <v>13</v>
      </c>
      <c r="B11" s="5">
        <f>C11-'4月分'!C11</f>
        <v>13</v>
      </c>
      <c r="C11" s="4">
        <v>6262</v>
      </c>
      <c r="D11" s="5">
        <f>E11-'4月分'!E11</f>
        <v>-4</v>
      </c>
      <c r="E11" s="4">
        <v>7431</v>
      </c>
      <c r="F11" s="5">
        <f>G11-'4月分'!G11</f>
        <v>6</v>
      </c>
      <c r="G11" s="4">
        <v>7313</v>
      </c>
      <c r="H11" s="5">
        <f t="shared" si="0"/>
        <v>2</v>
      </c>
      <c r="I11" s="5">
        <f t="shared" si="1"/>
        <v>14744</v>
      </c>
    </row>
    <row r="12" spans="1:9">
      <c r="A12" s="2" t="s">
        <v>6</v>
      </c>
      <c r="B12" s="5">
        <f t="shared" ref="B12:G12" si="2">SUM(B5:B11)</f>
        <v>-3</v>
      </c>
      <c r="C12" s="5">
        <f t="shared" si="2"/>
        <v>22926</v>
      </c>
      <c r="D12" s="5">
        <f t="shared" si="2"/>
        <v>-32</v>
      </c>
      <c r="E12" s="5">
        <f t="shared" si="2"/>
        <v>27760</v>
      </c>
      <c r="F12" s="5">
        <f t="shared" si="2"/>
        <v>-32</v>
      </c>
      <c r="G12" s="5">
        <f t="shared" si="2"/>
        <v>26506</v>
      </c>
      <c r="H12" s="5">
        <f t="shared" si="0"/>
        <v>-64</v>
      </c>
      <c r="I12" s="5">
        <f t="shared" si="1"/>
        <v>54266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42</v>
      </c>
      <c r="B18" s="5">
        <f>B19+'4月分'!B18</f>
        <v>24</v>
      </c>
      <c r="C18" s="5">
        <f>C19+'4月分'!C18</f>
        <v>18</v>
      </c>
      <c r="D18" s="5">
        <f t="shared" ref="D18:D19" si="4">E18+F18</f>
        <v>103</v>
      </c>
      <c r="E18" s="5">
        <f>E19+'4月分'!E18</f>
        <v>55</v>
      </c>
      <c r="F18" s="5">
        <f>F19+'4月分'!F18</f>
        <v>48</v>
      </c>
      <c r="G18" s="5">
        <f t="shared" ref="G18:G19" si="5">H18+I18</f>
        <v>-61</v>
      </c>
      <c r="H18" s="5">
        <f t="shared" ref="H18:H19" si="6">B18-E18</f>
        <v>-31</v>
      </c>
      <c r="I18" s="5">
        <f t="shared" ref="I18:I19" si="7">C18-F18</f>
        <v>-30</v>
      </c>
    </row>
    <row r="19" spans="1:9">
      <c r="A19" s="5">
        <f t="shared" si="3"/>
        <v>23</v>
      </c>
      <c r="B19" s="4">
        <v>11</v>
      </c>
      <c r="C19" s="4">
        <v>12</v>
      </c>
      <c r="D19" s="5">
        <f t="shared" si="4"/>
        <v>56</v>
      </c>
      <c r="E19" s="4">
        <v>31</v>
      </c>
      <c r="F19" s="4">
        <v>25</v>
      </c>
      <c r="G19" s="5">
        <f t="shared" si="5"/>
        <v>-33</v>
      </c>
      <c r="H19" s="5">
        <f t="shared" si="6"/>
        <v>-20</v>
      </c>
      <c r="I19" s="5">
        <f t="shared" si="7"/>
        <v>-13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352</v>
      </c>
      <c r="B25" s="5">
        <f>B26+'4月分'!B25</f>
        <v>107</v>
      </c>
      <c r="C25" s="5">
        <f>C26+'4月分'!C25</f>
        <v>241</v>
      </c>
      <c r="D25" s="5">
        <f>D26+'4月分'!D25</f>
        <v>4</v>
      </c>
      <c r="E25" s="5">
        <f t="shared" ref="E25:E26" si="9">SUM(F25:H25)</f>
        <v>366</v>
      </c>
      <c r="F25" s="5">
        <f>F26+'4月分'!F25</f>
        <v>144</v>
      </c>
      <c r="G25" s="5">
        <f>G26+'4月分'!G25</f>
        <v>222</v>
      </c>
      <c r="H25" s="5">
        <f>H26+'4月分'!H25</f>
        <v>0</v>
      </c>
      <c r="I25" s="5">
        <f t="shared" ref="I25:I26" si="10">A25-E25</f>
        <v>-14</v>
      </c>
    </row>
    <row r="26" spans="1:9">
      <c r="A26" s="5">
        <f t="shared" si="8"/>
        <v>137</v>
      </c>
      <c r="B26" s="4">
        <v>62</v>
      </c>
      <c r="C26" s="4">
        <v>72</v>
      </c>
      <c r="D26" s="4">
        <v>3</v>
      </c>
      <c r="E26" s="5">
        <f t="shared" si="9"/>
        <v>168</v>
      </c>
      <c r="F26" s="4">
        <v>74</v>
      </c>
      <c r="G26" s="4">
        <v>94</v>
      </c>
      <c r="H26" s="4">
        <v>0</v>
      </c>
      <c r="I26" s="5">
        <f t="shared" si="10"/>
        <v>-31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SUM(B34-'4月分'!B34)</f>
        <v>28</v>
      </c>
      <c r="B34" s="3">
        <f>SUM(B54-C12)</f>
        <v>2176</v>
      </c>
      <c r="C34" s="3">
        <f>D34-'4月分'!D34</f>
        <v>27</v>
      </c>
      <c r="D34" s="4">
        <v>2248</v>
      </c>
      <c r="E34" s="3">
        <f>F34-'4月分'!F34</f>
        <v>24</v>
      </c>
      <c r="F34" s="4">
        <v>1737</v>
      </c>
      <c r="G34" s="5">
        <f>C34+E34</f>
        <v>51</v>
      </c>
      <c r="H34" s="5">
        <f>D34+F34</f>
        <v>3985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9</v>
      </c>
      <c r="B40" s="5">
        <f>B41+'4月分'!B40</f>
        <v>3</v>
      </c>
      <c r="C40" s="5">
        <f>C41+'4月分'!C40</f>
        <v>6</v>
      </c>
      <c r="D40" s="5">
        <f t="shared" ref="D40:D41" si="12">SUM(E40:F40)</f>
        <v>1</v>
      </c>
      <c r="E40" s="5">
        <f>E41+'4月分'!E40</f>
        <v>0</v>
      </c>
      <c r="F40" s="5">
        <f>F41+'4月分'!F40</f>
        <v>1</v>
      </c>
      <c r="G40" s="5">
        <f t="shared" ref="G40:G41" si="13">A40-D40</f>
        <v>8</v>
      </c>
      <c r="H40" s="5">
        <f t="shared" ref="H40:H41" si="14">B40-E40</f>
        <v>3</v>
      </c>
      <c r="I40" s="5">
        <f t="shared" ref="I40:I41" si="15">C40-F40</f>
        <v>5</v>
      </c>
    </row>
    <row r="41" spans="1:9">
      <c r="A41" s="5">
        <f t="shared" si="11"/>
        <v>4</v>
      </c>
      <c r="B41" s="4">
        <v>1</v>
      </c>
      <c r="C41" s="4">
        <v>3</v>
      </c>
      <c r="D41" s="5">
        <f t="shared" si="12"/>
        <v>0</v>
      </c>
      <c r="E41" s="4">
        <v>0</v>
      </c>
      <c r="F41" s="4">
        <v>0</v>
      </c>
      <c r="G41" s="5">
        <f t="shared" si="13"/>
        <v>4</v>
      </c>
      <c r="H41" s="5">
        <f t="shared" si="14"/>
        <v>1</v>
      </c>
      <c r="I41" s="5">
        <f t="shared" si="15"/>
        <v>3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238</v>
      </c>
      <c r="B47" s="5">
        <f>B48+'4月分'!B47</f>
        <v>23</v>
      </c>
      <c r="C47" s="5">
        <f>C48+'4月分'!C47</f>
        <v>206</v>
      </c>
      <c r="D47" s="5">
        <f>D48+'4月分'!D47</f>
        <v>9</v>
      </c>
      <c r="E47" s="5">
        <f t="shared" ref="E47:E48" si="17">SUM(F47:H47)</f>
        <v>150</v>
      </c>
      <c r="F47" s="5">
        <f>F48+'4月分'!F47</f>
        <v>28</v>
      </c>
      <c r="G47" s="5">
        <f>G48+'4月分'!G47</f>
        <v>117</v>
      </c>
      <c r="H47" s="5">
        <f>H48+'4月分'!H47</f>
        <v>5</v>
      </c>
      <c r="I47" s="5">
        <f t="shared" ref="I47:I48" si="18">A47-E47</f>
        <v>88</v>
      </c>
    </row>
    <row r="48" spans="1:9">
      <c r="A48" s="5">
        <f t="shared" si="16"/>
        <v>124</v>
      </c>
      <c r="B48" s="4">
        <v>14</v>
      </c>
      <c r="C48" s="4">
        <v>103</v>
      </c>
      <c r="D48" s="4">
        <v>7</v>
      </c>
      <c r="E48" s="5">
        <f t="shared" si="17"/>
        <v>77</v>
      </c>
      <c r="F48" s="4">
        <v>13</v>
      </c>
      <c r="G48" s="4">
        <v>61</v>
      </c>
      <c r="H48" s="4">
        <v>3</v>
      </c>
      <c r="I48" s="5">
        <f t="shared" si="18"/>
        <v>47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25</v>
      </c>
      <c r="B54" s="4">
        <v>25102</v>
      </c>
      <c r="C54" s="5">
        <f>D12+C34</f>
        <v>-5</v>
      </c>
      <c r="D54" s="5">
        <f>E12+D34</f>
        <v>30008</v>
      </c>
      <c r="E54" s="5">
        <f>F12+E34</f>
        <v>-8</v>
      </c>
      <c r="F54" s="5">
        <f>G12+F34</f>
        <v>28243</v>
      </c>
      <c r="G54" s="5">
        <f>C54+E54</f>
        <v>-13</v>
      </c>
      <c r="H54" s="5">
        <f>D54+F54</f>
        <v>58251</v>
      </c>
    </row>
    <row r="55" spans="1:8">
      <c r="A55" s="1" t="s">
        <v>32</v>
      </c>
    </row>
    <row r="60" spans="1:8">
      <c r="A60" s="5" t="s">
        <v>34</v>
      </c>
      <c r="B60" s="5">
        <f>H54</f>
        <v>58251</v>
      </c>
    </row>
    <row r="61" spans="1:8">
      <c r="A61" s="5" t="s">
        <v>3</v>
      </c>
      <c r="B61" s="5">
        <f>B54</f>
        <v>25102</v>
      </c>
    </row>
    <row r="62" spans="1:8">
      <c r="A62" s="5" t="s">
        <v>35</v>
      </c>
      <c r="B62" s="5">
        <f>A48+A26</f>
        <v>261</v>
      </c>
    </row>
    <row r="63" spans="1:8">
      <c r="A63" s="5" t="s">
        <v>36</v>
      </c>
      <c r="B63" s="5">
        <f>E26+E48</f>
        <v>245</v>
      </c>
    </row>
    <row r="64" spans="1:8" ht="14.85" customHeight="1">
      <c r="A64" s="5" t="s">
        <v>16</v>
      </c>
      <c r="B64" s="5">
        <f>A41+A19</f>
        <v>27</v>
      </c>
    </row>
    <row r="65" spans="1:2" ht="14.85" customHeight="1">
      <c r="A65" s="5" t="s">
        <v>17</v>
      </c>
      <c r="B65" s="5">
        <f>D41+D19</f>
        <v>56</v>
      </c>
    </row>
    <row r="66" spans="1:2">
      <c r="A66" s="5" t="s">
        <v>4</v>
      </c>
      <c r="B66" s="5">
        <f>D54</f>
        <v>30008</v>
      </c>
    </row>
    <row r="67" spans="1:2">
      <c r="A67" s="5" t="s">
        <v>5</v>
      </c>
      <c r="B67" s="5">
        <f>F54</f>
        <v>28243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4" workbookViewId="0">
      <selection activeCell="J3" sqref="J3"/>
    </sheetView>
  </sheetViews>
  <sheetFormatPr defaultRowHeight="13.5"/>
  <cols>
    <col min="1" max="1" width="10" style="1" customWidth="1"/>
    <col min="2" max="8" width="9" style="1" customWidth="1"/>
    <col min="9" max="9" width="10.125" style="1" customWidth="1"/>
    <col min="10" max="16384" width="9" style="1"/>
  </cols>
  <sheetData>
    <row r="1" spans="1:9">
      <c r="H1" s="1" t="s">
        <v>41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C5-'５月分'!C5</f>
        <v>18</v>
      </c>
      <c r="C5" s="4">
        <v>6295</v>
      </c>
      <c r="D5" s="5">
        <f>E5-'５月分'!E5</f>
        <v>16</v>
      </c>
      <c r="E5" s="4">
        <v>7638</v>
      </c>
      <c r="F5" s="5">
        <f>G5-'５月分'!G5</f>
        <v>-1</v>
      </c>
      <c r="G5" s="4">
        <v>7115</v>
      </c>
      <c r="H5" s="5">
        <f t="shared" ref="H5:H12" si="0">D5+F5</f>
        <v>15</v>
      </c>
      <c r="I5" s="5">
        <f t="shared" ref="I5:I12" si="1">E5+G5</f>
        <v>14753</v>
      </c>
    </row>
    <row r="6" spans="1:9">
      <c r="A6" s="2" t="s">
        <v>8</v>
      </c>
      <c r="B6" s="5">
        <f>C6-'５月分'!C6</f>
        <v>-83</v>
      </c>
      <c r="C6" s="4">
        <v>1550</v>
      </c>
      <c r="D6" s="5">
        <f>E6-'５月分'!E6</f>
        <v>-78</v>
      </c>
      <c r="E6" s="4">
        <v>1955</v>
      </c>
      <c r="F6" s="5">
        <f>G6-'５月分'!G6</f>
        <v>-4</v>
      </c>
      <c r="G6" s="4">
        <v>1853</v>
      </c>
      <c r="H6" s="5">
        <f t="shared" si="0"/>
        <v>-82</v>
      </c>
      <c r="I6" s="5">
        <f t="shared" si="1"/>
        <v>3808</v>
      </c>
    </row>
    <row r="7" spans="1:9">
      <c r="A7" s="2" t="s">
        <v>9</v>
      </c>
      <c r="B7" s="5">
        <f>C7-'５月分'!C7</f>
        <v>-3</v>
      </c>
      <c r="C7" s="4">
        <v>873</v>
      </c>
      <c r="D7" s="5">
        <f>E7-'５月分'!E7</f>
        <v>-4</v>
      </c>
      <c r="E7" s="4">
        <v>1084</v>
      </c>
      <c r="F7" s="5">
        <f>G7-'５月分'!G7</f>
        <v>-4</v>
      </c>
      <c r="G7" s="4">
        <v>1085</v>
      </c>
      <c r="H7" s="5">
        <f t="shared" si="0"/>
        <v>-8</v>
      </c>
      <c r="I7" s="5">
        <f t="shared" si="1"/>
        <v>2169</v>
      </c>
    </row>
    <row r="8" spans="1:9">
      <c r="A8" s="2" t="s">
        <v>10</v>
      </c>
      <c r="B8" s="5">
        <f>C8-'５月分'!C8</f>
        <v>-5</v>
      </c>
      <c r="C8" s="4">
        <v>5759</v>
      </c>
      <c r="D8" s="5">
        <f>E8-'５月分'!E8</f>
        <v>-15</v>
      </c>
      <c r="E8" s="4">
        <v>6909</v>
      </c>
      <c r="F8" s="5">
        <f>G8-'５月分'!G8</f>
        <v>4</v>
      </c>
      <c r="G8" s="4">
        <v>6523</v>
      </c>
      <c r="H8" s="5">
        <f t="shared" si="0"/>
        <v>-11</v>
      </c>
      <c r="I8" s="5">
        <f t="shared" si="1"/>
        <v>13432</v>
      </c>
    </row>
    <row r="9" spans="1:9">
      <c r="A9" s="2" t="s">
        <v>11</v>
      </c>
      <c r="B9" s="5">
        <f>C9-'５月分'!C9</f>
        <v>-3</v>
      </c>
      <c r="C9" s="4">
        <v>756</v>
      </c>
      <c r="D9" s="5">
        <f>E9-'５月分'!E9</f>
        <v>-3</v>
      </c>
      <c r="E9" s="4">
        <v>900</v>
      </c>
      <c r="F9" s="5">
        <f>G9-'５月分'!G9</f>
        <v>-5</v>
      </c>
      <c r="G9" s="4">
        <v>914</v>
      </c>
      <c r="H9" s="5">
        <f t="shared" si="0"/>
        <v>-8</v>
      </c>
      <c r="I9" s="5">
        <f t="shared" si="1"/>
        <v>1814</v>
      </c>
    </row>
    <row r="10" spans="1:9">
      <c r="A10" s="2" t="s">
        <v>12</v>
      </c>
      <c r="B10" s="5">
        <f>C10-'５月分'!C10</f>
        <v>0</v>
      </c>
      <c r="C10" s="4">
        <v>1355</v>
      </c>
      <c r="D10" s="5">
        <f>E10-'５月分'!E10</f>
        <v>-1</v>
      </c>
      <c r="E10" s="4">
        <v>1758</v>
      </c>
      <c r="F10" s="5">
        <f>G10-'５月分'!G10</f>
        <v>-1</v>
      </c>
      <c r="G10" s="4">
        <v>1692</v>
      </c>
      <c r="H10" s="5">
        <f t="shared" si="0"/>
        <v>-2</v>
      </c>
      <c r="I10" s="5">
        <f t="shared" si="1"/>
        <v>3450</v>
      </c>
    </row>
    <row r="11" spans="1:9">
      <c r="A11" s="2" t="s">
        <v>13</v>
      </c>
      <c r="B11" s="5">
        <f>C11-'５月分'!C11</f>
        <v>8</v>
      </c>
      <c r="C11" s="4">
        <v>6270</v>
      </c>
      <c r="D11" s="5">
        <f>E11-'５月分'!E11</f>
        <v>-1</v>
      </c>
      <c r="E11" s="4">
        <v>7430</v>
      </c>
      <c r="F11" s="5">
        <f>G11-'５月分'!G11</f>
        <v>1</v>
      </c>
      <c r="G11" s="4">
        <v>7314</v>
      </c>
      <c r="H11" s="5">
        <f t="shared" si="0"/>
        <v>0</v>
      </c>
      <c r="I11" s="5">
        <f t="shared" si="1"/>
        <v>14744</v>
      </c>
    </row>
    <row r="12" spans="1:9">
      <c r="A12" s="2" t="s">
        <v>6</v>
      </c>
      <c r="B12" s="5">
        <f t="shared" ref="B12:G12" si="2">SUM(B5:B11)</f>
        <v>-68</v>
      </c>
      <c r="C12" s="5">
        <f>SUM(C5:C11)</f>
        <v>22858</v>
      </c>
      <c r="D12" s="5">
        <f t="shared" si="2"/>
        <v>-86</v>
      </c>
      <c r="E12" s="5">
        <f>SUM(E5:E11)</f>
        <v>27674</v>
      </c>
      <c r="F12" s="5">
        <f t="shared" si="2"/>
        <v>-10</v>
      </c>
      <c r="G12" s="5">
        <f t="shared" si="2"/>
        <v>26496</v>
      </c>
      <c r="H12" s="5">
        <f t="shared" si="0"/>
        <v>-96</v>
      </c>
      <c r="I12" s="5">
        <f t="shared" si="1"/>
        <v>54170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67</v>
      </c>
      <c r="B18" s="5">
        <f>B19+'５月分'!B18</f>
        <v>37</v>
      </c>
      <c r="C18" s="5">
        <f>C19+'５月分'!C18</f>
        <v>30</v>
      </c>
      <c r="D18" s="5">
        <f t="shared" ref="D18:D19" si="4">E18+F18</f>
        <v>147</v>
      </c>
      <c r="E18" s="5">
        <f>E19+'５月分'!E18</f>
        <v>78</v>
      </c>
      <c r="F18" s="5">
        <f>F19+'５月分'!F18</f>
        <v>69</v>
      </c>
      <c r="G18" s="5">
        <f t="shared" ref="G18:G19" si="5">H18+I18</f>
        <v>-80</v>
      </c>
      <c r="H18" s="5">
        <f t="shared" ref="H18:H19" si="6">B18-E18</f>
        <v>-41</v>
      </c>
      <c r="I18" s="5">
        <f t="shared" ref="I18:I19" si="7">C18-F18</f>
        <v>-39</v>
      </c>
    </row>
    <row r="19" spans="1:9">
      <c r="A19" s="5">
        <f t="shared" si="3"/>
        <v>25</v>
      </c>
      <c r="B19" s="4">
        <v>13</v>
      </c>
      <c r="C19" s="4">
        <v>12</v>
      </c>
      <c r="D19" s="5">
        <f t="shared" si="4"/>
        <v>44</v>
      </c>
      <c r="E19" s="4">
        <v>23</v>
      </c>
      <c r="F19" s="4">
        <v>21</v>
      </c>
      <c r="G19" s="5">
        <f t="shared" si="5"/>
        <v>-19</v>
      </c>
      <c r="H19" s="5">
        <f t="shared" si="6"/>
        <v>-10</v>
      </c>
      <c r="I19" s="5">
        <f t="shared" si="7"/>
        <v>-9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472</v>
      </c>
      <c r="B25" s="5">
        <f>B26+'５月分'!B25</f>
        <v>146</v>
      </c>
      <c r="C25" s="5">
        <f>C26+'５月分'!C25</f>
        <v>321</v>
      </c>
      <c r="D25" s="5">
        <f>D26+'５月分'!D25</f>
        <v>5</v>
      </c>
      <c r="E25" s="5">
        <f t="shared" ref="E25:E26" si="9">SUM(F25:H25)</f>
        <v>563</v>
      </c>
      <c r="F25" s="5">
        <f>F26+'５月分'!F25</f>
        <v>222</v>
      </c>
      <c r="G25" s="5">
        <f>G26+'５月分'!G25</f>
        <v>341</v>
      </c>
      <c r="H25" s="5">
        <f>H26+'５月分'!H25</f>
        <v>0</v>
      </c>
      <c r="I25" s="5">
        <f t="shared" ref="I25:I26" si="10">A25-E25</f>
        <v>-91</v>
      </c>
    </row>
    <row r="26" spans="1:9">
      <c r="A26" s="5">
        <f t="shared" si="8"/>
        <v>120</v>
      </c>
      <c r="B26" s="4">
        <v>39</v>
      </c>
      <c r="C26" s="4">
        <v>80</v>
      </c>
      <c r="D26" s="4">
        <v>1</v>
      </c>
      <c r="E26" s="5">
        <f t="shared" si="9"/>
        <v>197</v>
      </c>
      <c r="F26" s="4">
        <v>78</v>
      </c>
      <c r="G26" s="4">
        <v>119</v>
      </c>
      <c r="H26" s="4">
        <v>0</v>
      </c>
      <c r="I26" s="5">
        <f t="shared" si="10"/>
        <v>-77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SUM(B34-'５月分'!B34)</f>
        <v>23</v>
      </c>
      <c r="B34" s="3">
        <f>SUM(B54-C12)</f>
        <v>2199</v>
      </c>
      <c r="C34" s="3">
        <f>D34-'５月分'!D34</f>
        <v>19</v>
      </c>
      <c r="D34" s="4">
        <v>2267</v>
      </c>
      <c r="E34" s="3">
        <f>F34-'５月分'!F34</f>
        <v>14</v>
      </c>
      <c r="F34" s="4">
        <v>1751</v>
      </c>
      <c r="G34" s="5">
        <f>C34+E34</f>
        <v>33</v>
      </c>
      <c r="H34" s="5">
        <f>D34+F34</f>
        <v>4018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12</v>
      </c>
      <c r="B40" s="5">
        <f>B41+'５月分'!B40</f>
        <v>4</v>
      </c>
      <c r="C40" s="5">
        <f>C41+'５月分'!C40</f>
        <v>8</v>
      </c>
      <c r="D40" s="5">
        <f t="shared" ref="D40:D41" si="12">SUM(E40:F40)</f>
        <v>1</v>
      </c>
      <c r="E40" s="5">
        <f>E41+'５月分'!E40</f>
        <v>0</v>
      </c>
      <c r="F40" s="5">
        <f>F41+'５月分'!F40</f>
        <v>1</v>
      </c>
      <c r="G40" s="5">
        <f t="shared" ref="G40:G41" si="13">A40-D40</f>
        <v>11</v>
      </c>
      <c r="H40" s="5">
        <f t="shared" ref="H40:H41" si="14">B40-E40</f>
        <v>4</v>
      </c>
      <c r="I40" s="5">
        <f t="shared" ref="I40:I41" si="15">C40-F40</f>
        <v>7</v>
      </c>
    </row>
    <row r="41" spans="1:9">
      <c r="A41" s="5">
        <f t="shared" si="11"/>
        <v>3</v>
      </c>
      <c r="B41" s="4">
        <v>1</v>
      </c>
      <c r="C41" s="4">
        <v>2</v>
      </c>
      <c r="D41" s="5">
        <f t="shared" si="12"/>
        <v>0</v>
      </c>
      <c r="E41" s="4">
        <v>0</v>
      </c>
      <c r="F41" s="4">
        <v>0</v>
      </c>
      <c r="G41" s="5">
        <f t="shared" si="13"/>
        <v>3</v>
      </c>
      <c r="H41" s="5">
        <f t="shared" si="14"/>
        <v>1</v>
      </c>
      <c r="I41" s="5">
        <f t="shared" si="15"/>
        <v>2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350</v>
      </c>
      <c r="B47" s="5">
        <f>B48+'５月分'!B47</f>
        <v>33</v>
      </c>
      <c r="C47" s="5">
        <f>C48+'５月分'!C47</f>
        <v>306</v>
      </c>
      <c r="D47" s="5">
        <f>D48+'５月分'!D47</f>
        <v>11</v>
      </c>
      <c r="E47" s="5">
        <f t="shared" ref="E47:E48" si="17">SUM(F47:H47)</f>
        <v>232</v>
      </c>
      <c r="F47" s="5">
        <f>F48+'５月分'!F47</f>
        <v>43</v>
      </c>
      <c r="G47" s="5">
        <f>G48+'５月分'!G47</f>
        <v>181</v>
      </c>
      <c r="H47" s="5">
        <f>H48+'５月分'!H47</f>
        <v>8</v>
      </c>
      <c r="I47" s="5">
        <f t="shared" ref="I47:I48" si="18">A47-E47</f>
        <v>118</v>
      </c>
    </row>
    <row r="48" spans="1:9">
      <c r="A48" s="5">
        <f t="shared" si="16"/>
        <v>112</v>
      </c>
      <c r="B48" s="4">
        <v>10</v>
      </c>
      <c r="C48" s="4">
        <v>100</v>
      </c>
      <c r="D48" s="4">
        <v>2</v>
      </c>
      <c r="E48" s="5">
        <f t="shared" si="17"/>
        <v>82</v>
      </c>
      <c r="F48" s="4">
        <v>15</v>
      </c>
      <c r="G48" s="4">
        <v>64</v>
      </c>
      <c r="H48" s="4">
        <v>3</v>
      </c>
      <c r="I48" s="5">
        <f t="shared" si="18"/>
        <v>30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-45</v>
      </c>
      <c r="B54" s="4">
        <v>25057</v>
      </c>
      <c r="C54" s="5">
        <f>D12+C34</f>
        <v>-67</v>
      </c>
      <c r="D54" s="5">
        <f>E12+D34</f>
        <v>29941</v>
      </c>
      <c r="E54" s="5">
        <f>F12+E34</f>
        <v>4</v>
      </c>
      <c r="F54" s="5">
        <f>G12+F34</f>
        <v>28247</v>
      </c>
      <c r="G54" s="5">
        <f>C54+E54</f>
        <v>-63</v>
      </c>
      <c r="H54" s="5">
        <f>D54+F54</f>
        <v>58188</v>
      </c>
    </row>
    <row r="55" spans="1:8">
      <c r="A55" s="1" t="s">
        <v>32</v>
      </c>
    </row>
    <row r="60" spans="1:8">
      <c r="A60" s="5" t="s">
        <v>34</v>
      </c>
      <c r="B60" s="5">
        <f>H54</f>
        <v>58188</v>
      </c>
    </row>
    <row r="61" spans="1:8">
      <c r="A61" s="5" t="s">
        <v>3</v>
      </c>
      <c r="B61" s="5">
        <f>B54</f>
        <v>25057</v>
      </c>
    </row>
    <row r="62" spans="1:8">
      <c r="A62" s="5" t="s">
        <v>35</v>
      </c>
      <c r="B62" s="5">
        <f>A48+A26</f>
        <v>232</v>
      </c>
    </row>
    <row r="63" spans="1:8">
      <c r="A63" s="5" t="s">
        <v>36</v>
      </c>
      <c r="B63" s="5">
        <f>E26+E48</f>
        <v>279</v>
      </c>
    </row>
    <row r="64" spans="1:8" ht="14.85" customHeight="1">
      <c r="A64" s="5" t="s">
        <v>16</v>
      </c>
      <c r="B64" s="5">
        <f>A41+A19</f>
        <v>28</v>
      </c>
    </row>
    <row r="65" spans="1:2" ht="15.6" customHeight="1">
      <c r="A65" s="5" t="s">
        <v>17</v>
      </c>
      <c r="B65" s="5">
        <f>D41+D19</f>
        <v>44</v>
      </c>
    </row>
    <row r="66" spans="1:2">
      <c r="A66" s="5" t="s">
        <v>4</v>
      </c>
      <c r="B66" s="5">
        <f>D54</f>
        <v>29941</v>
      </c>
    </row>
    <row r="67" spans="1:2">
      <c r="A67" s="5" t="s">
        <v>5</v>
      </c>
      <c r="B67" s="5">
        <f>F54</f>
        <v>28247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35" sqref="B35"/>
    </sheetView>
  </sheetViews>
  <sheetFormatPr defaultRowHeight="13.5"/>
  <cols>
    <col min="1" max="1" width="10" style="1" customWidth="1"/>
    <col min="2" max="8" width="9" style="1" customWidth="1"/>
    <col min="9" max="9" width="9.375" style="1" customWidth="1"/>
    <col min="10" max="16384" width="9" style="1"/>
  </cols>
  <sheetData>
    <row r="1" spans="1:9">
      <c r="H1" s="1" t="s">
        <v>42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C5-'６月分'!C5</f>
        <v>15</v>
      </c>
      <c r="C5" s="4">
        <v>6310</v>
      </c>
      <c r="D5" s="5">
        <f>E5-'６月分'!E5</f>
        <v>3</v>
      </c>
      <c r="E5" s="4">
        <v>7641</v>
      </c>
      <c r="F5" s="5">
        <f>G5-'６月分'!G5</f>
        <v>0</v>
      </c>
      <c r="G5" s="4">
        <v>7115</v>
      </c>
      <c r="H5" s="5">
        <f t="shared" ref="H5:H12" si="0">D5+F5</f>
        <v>3</v>
      </c>
      <c r="I5" s="5">
        <f t="shared" ref="I5:I12" si="1">E5+G5</f>
        <v>14756</v>
      </c>
    </row>
    <row r="6" spans="1:9">
      <c r="A6" s="2" t="s">
        <v>8</v>
      </c>
      <c r="B6" s="5">
        <f>C6-'６月分'!C6</f>
        <v>17</v>
      </c>
      <c r="C6" s="4">
        <v>1567</v>
      </c>
      <c r="D6" s="5">
        <f>E6-'６月分'!E6</f>
        <v>12</v>
      </c>
      <c r="E6" s="4">
        <v>1967</v>
      </c>
      <c r="F6" s="5">
        <f>G6-'６月分'!G6</f>
        <v>-7</v>
      </c>
      <c r="G6" s="4">
        <v>1846</v>
      </c>
      <c r="H6" s="5">
        <f t="shared" si="0"/>
        <v>5</v>
      </c>
      <c r="I6" s="5">
        <f t="shared" si="1"/>
        <v>3813</v>
      </c>
    </row>
    <row r="7" spans="1:9">
      <c r="A7" s="2" t="s">
        <v>9</v>
      </c>
      <c r="B7" s="5">
        <f>C7-'６月分'!C7</f>
        <v>-1</v>
      </c>
      <c r="C7" s="4">
        <v>872</v>
      </c>
      <c r="D7" s="5">
        <f>E7-'６月分'!E7</f>
        <v>1</v>
      </c>
      <c r="E7" s="4">
        <v>1085</v>
      </c>
      <c r="F7" s="5">
        <f>G7-'６月分'!G7</f>
        <v>-7</v>
      </c>
      <c r="G7" s="4">
        <v>1078</v>
      </c>
      <c r="H7" s="5">
        <f t="shared" si="0"/>
        <v>-6</v>
      </c>
      <c r="I7" s="5">
        <f t="shared" si="1"/>
        <v>2163</v>
      </c>
    </row>
    <row r="8" spans="1:9">
      <c r="A8" s="2" t="s">
        <v>10</v>
      </c>
      <c r="B8" s="5">
        <f>C8-'６月分'!C8</f>
        <v>1</v>
      </c>
      <c r="C8" s="4">
        <v>5760</v>
      </c>
      <c r="D8" s="5">
        <f>E8-'６月分'!E8</f>
        <v>-4</v>
      </c>
      <c r="E8" s="4">
        <v>6905</v>
      </c>
      <c r="F8" s="5">
        <f>G8-'６月分'!G8</f>
        <v>9</v>
      </c>
      <c r="G8" s="4">
        <v>6532</v>
      </c>
      <c r="H8" s="5">
        <f t="shared" si="0"/>
        <v>5</v>
      </c>
      <c r="I8" s="5">
        <f t="shared" si="1"/>
        <v>13437</v>
      </c>
    </row>
    <row r="9" spans="1:9">
      <c r="A9" s="2" t="s">
        <v>11</v>
      </c>
      <c r="B9" s="5">
        <f>C9-'６月分'!C9</f>
        <v>-1</v>
      </c>
      <c r="C9" s="4">
        <v>755</v>
      </c>
      <c r="D9" s="5">
        <f>E9-'６月分'!E9</f>
        <v>-2</v>
      </c>
      <c r="E9" s="4">
        <v>898</v>
      </c>
      <c r="F9" s="5">
        <f>G9-'６月分'!G9</f>
        <v>2</v>
      </c>
      <c r="G9" s="4">
        <v>916</v>
      </c>
      <c r="H9" s="5">
        <f t="shared" si="0"/>
        <v>0</v>
      </c>
      <c r="I9" s="5">
        <f t="shared" si="1"/>
        <v>1814</v>
      </c>
    </row>
    <row r="10" spans="1:9">
      <c r="A10" s="2" t="s">
        <v>12</v>
      </c>
      <c r="B10" s="5">
        <f>C10-'６月分'!C10</f>
        <v>-2</v>
      </c>
      <c r="C10" s="4">
        <v>1353</v>
      </c>
      <c r="D10" s="5">
        <f>E10-'６月分'!E10</f>
        <v>-7</v>
      </c>
      <c r="E10" s="4">
        <v>1751</v>
      </c>
      <c r="F10" s="5">
        <f>G10-'６月分'!G10</f>
        <v>3</v>
      </c>
      <c r="G10" s="4">
        <v>1695</v>
      </c>
      <c r="H10" s="5">
        <f t="shared" si="0"/>
        <v>-4</v>
      </c>
      <c r="I10" s="5">
        <f t="shared" si="1"/>
        <v>3446</v>
      </c>
    </row>
    <row r="11" spans="1:9">
      <c r="A11" s="2" t="s">
        <v>13</v>
      </c>
      <c r="B11" s="5">
        <f>C11-'６月分'!C11</f>
        <v>-6</v>
      </c>
      <c r="C11" s="4">
        <v>6264</v>
      </c>
      <c r="D11" s="5">
        <f>E11-'６月分'!E11</f>
        <v>-7</v>
      </c>
      <c r="E11" s="4">
        <v>7423</v>
      </c>
      <c r="F11" s="5">
        <f>G11-'６月分'!G11</f>
        <v>-7</v>
      </c>
      <c r="G11" s="4">
        <v>7307</v>
      </c>
      <c r="H11" s="5">
        <f t="shared" si="0"/>
        <v>-14</v>
      </c>
      <c r="I11" s="5">
        <f t="shared" si="1"/>
        <v>14730</v>
      </c>
    </row>
    <row r="12" spans="1:9">
      <c r="A12" s="2" t="s">
        <v>6</v>
      </c>
      <c r="B12" s="5">
        <f t="shared" ref="B12:G12" si="2">SUM(B5:B11)</f>
        <v>23</v>
      </c>
      <c r="C12" s="5">
        <f t="shared" si="2"/>
        <v>22881</v>
      </c>
      <c r="D12" s="5">
        <f t="shared" si="2"/>
        <v>-4</v>
      </c>
      <c r="E12" s="5">
        <f t="shared" si="2"/>
        <v>27670</v>
      </c>
      <c r="F12" s="5">
        <f t="shared" si="2"/>
        <v>-7</v>
      </c>
      <c r="G12" s="5">
        <f t="shared" si="2"/>
        <v>26489</v>
      </c>
      <c r="H12" s="5">
        <f t="shared" si="0"/>
        <v>-11</v>
      </c>
      <c r="I12" s="5">
        <f t="shared" si="1"/>
        <v>54159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94</v>
      </c>
      <c r="B18" s="5">
        <f>B19+'６月分'!B18</f>
        <v>50</v>
      </c>
      <c r="C18" s="5">
        <f>C19+'６月分'!C18</f>
        <v>44</v>
      </c>
      <c r="D18" s="5">
        <f t="shared" ref="D18:D19" si="4">E18+F18</f>
        <v>195</v>
      </c>
      <c r="E18" s="5">
        <f>E19+'６月分'!E18</f>
        <v>109</v>
      </c>
      <c r="F18" s="5">
        <f>F19+'６月分'!F18</f>
        <v>86</v>
      </c>
      <c r="G18" s="5">
        <f t="shared" ref="G18:G19" si="5">H18+I18</f>
        <v>-101</v>
      </c>
      <c r="H18" s="5">
        <f t="shared" ref="H18:H19" si="6">B18-E18</f>
        <v>-59</v>
      </c>
      <c r="I18" s="5">
        <f t="shared" ref="I18:I19" si="7">C18-F18</f>
        <v>-42</v>
      </c>
    </row>
    <row r="19" spans="1:9">
      <c r="A19" s="5">
        <f t="shared" si="3"/>
        <v>27</v>
      </c>
      <c r="B19" s="4">
        <v>13</v>
      </c>
      <c r="C19" s="4">
        <v>14</v>
      </c>
      <c r="D19" s="5">
        <f t="shared" si="4"/>
        <v>48</v>
      </c>
      <c r="E19" s="4">
        <v>31</v>
      </c>
      <c r="F19" s="4">
        <v>17</v>
      </c>
      <c r="G19" s="5">
        <f t="shared" si="5"/>
        <v>-21</v>
      </c>
      <c r="H19" s="5">
        <f t="shared" si="6"/>
        <v>-18</v>
      </c>
      <c r="I19" s="5">
        <f t="shared" si="7"/>
        <v>-3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600</v>
      </c>
      <c r="B25" s="5">
        <f>B26+'６月分'!B25</f>
        <v>207</v>
      </c>
      <c r="C25" s="5">
        <f>C26+'６月分'!C25</f>
        <v>387</v>
      </c>
      <c r="D25" s="5">
        <f>D26+'６月分'!D25</f>
        <v>6</v>
      </c>
      <c r="E25" s="5">
        <f t="shared" ref="E25:E26" si="9">SUM(F25:H25)</f>
        <v>681</v>
      </c>
      <c r="F25" s="5">
        <f>F26+'６月分'!F25</f>
        <v>262</v>
      </c>
      <c r="G25" s="5">
        <f>G26+'６月分'!G25</f>
        <v>419</v>
      </c>
      <c r="H25" s="5">
        <f>H26+'６月分'!H25</f>
        <v>0</v>
      </c>
      <c r="I25" s="5">
        <f t="shared" ref="I25:I26" si="10">A25-E25</f>
        <v>-81</v>
      </c>
    </row>
    <row r="26" spans="1:9">
      <c r="A26" s="5">
        <f t="shared" si="8"/>
        <v>128</v>
      </c>
      <c r="B26" s="4">
        <v>61</v>
      </c>
      <c r="C26" s="4">
        <v>66</v>
      </c>
      <c r="D26" s="4">
        <v>1</v>
      </c>
      <c r="E26" s="5">
        <f t="shared" si="9"/>
        <v>118</v>
      </c>
      <c r="F26" s="4">
        <v>40</v>
      </c>
      <c r="G26" s="4">
        <v>78</v>
      </c>
      <c r="H26" s="4">
        <v>0</v>
      </c>
      <c r="I26" s="5">
        <f t="shared" si="10"/>
        <v>10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SUM(B34-'６月分'!B34)</f>
        <v>-6</v>
      </c>
      <c r="B34" s="3">
        <f>SUM(B54-C12)</f>
        <v>2193</v>
      </c>
      <c r="C34" s="3">
        <f>D34-'６月分'!D34</f>
        <v>-7</v>
      </c>
      <c r="D34" s="4">
        <v>2260</v>
      </c>
      <c r="E34" s="3">
        <f>F34-'６月分'!F34</f>
        <v>-3</v>
      </c>
      <c r="F34" s="4">
        <v>1748</v>
      </c>
      <c r="G34" s="5">
        <f>C34+E34</f>
        <v>-10</v>
      </c>
      <c r="H34" s="5">
        <f>D34+F34</f>
        <v>4008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13</v>
      </c>
      <c r="B40" s="5">
        <f>B41+'６月分'!B40</f>
        <v>4</v>
      </c>
      <c r="C40" s="5">
        <f>C41+'６月分'!C40</f>
        <v>9</v>
      </c>
      <c r="D40" s="5">
        <f t="shared" ref="D40:D41" si="12">SUM(E40:F40)</f>
        <v>1</v>
      </c>
      <c r="E40" s="5">
        <f>E41+'６月分'!E40</f>
        <v>0</v>
      </c>
      <c r="F40" s="5">
        <f>F41+'６月分'!F40</f>
        <v>1</v>
      </c>
      <c r="G40" s="5">
        <f t="shared" ref="G40:G41" si="13">A40-D40</f>
        <v>12</v>
      </c>
      <c r="H40" s="5">
        <f t="shared" ref="H40:H41" si="14">B40-E40</f>
        <v>4</v>
      </c>
      <c r="I40" s="5">
        <f t="shared" ref="I40:I41" si="15">C40-F40</f>
        <v>8</v>
      </c>
    </row>
    <row r="41" spans="1:9">
      <c r="A41" s="5">
        <f t="shared" si="11"/>
        <v>1</v>
      </c>
      <c r="B41" s="4">
        <v>0</v>
      </c>
      <c r="C41" s="4">
        <v>1</v>
      </c>
      <c r="D41" s="5">
        <f t="shared" si="12"/>
        <v>0</v>
      </c>
      <c r="E41" s="4">
        <v>0</v>
      </c>
      <c r="F41" s="4">
        <v>0</v>
      </c>
      <c r="G41" s="5">
        <f t="shared" si="13"/>
        <v>1</v>
      </c>
      <c r="H41" s="5">
        <f t="shared" si="14"/>
        <v>0</v>
      </c>
      <c r="I41" s="5">
        <f t="shared" si="15"/>
        <v>1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450</v>
      </c>
      <c r="B47" s="5">
        <f>B48+'６月分'!B47</f>
        <v>43</v>
      </c>
      <c r="C47" s="5">
        <f>C48+'６月分'!C47</f>
        <v>394</v>
      </c>
      <c r="D47" s="5">
        <f>D48+'６月分'!D47</f>
        <v>13</v>
      </c>
      <c r="E47" s="5">
        <f t="shared" ref="E47:E48" si="17">SUM(F47:H47)</f>
        <v>343</v>
      </c>
      <c r="F47" s="5">
        <f>F48+'６月分'!F47</f>
        <v>71</v>
      </c>
      <c r="G47" s="5">
        <f>G48+'６月分'!G47</f>
        <v>261</v>
      </c>
      <c r="H47" s="5">
        <f>H48+'６月分'!H47</f>
        <v>11</v>
      </c>
      <c r="I47" s="5">
        <f t="shared" ref="I47:I48" si="18">A47-E47</f>
        <v>107</v>
      </c>
    </row>
    <row r="48" spans="1:9">
      <c r="A48" s="5">
        <f t="shared" si="16"/>
        <v>100</v>
      </c>
      <c r="B48" s="4">
        <v>10</v>
      </c>
      <c r="C48" s="4">
        <v>88</v>
      </c>
      <c r="D48" s="4">
        <v>2</v>
      </c>
      <c r="E48" s="5">
        <f t="shared" si="17"/>
        <v>111</v>
      </c>
      <c r="F48" s="4">
        <v>28</v>
      </c>
      <c r="G48" s="4">
        <v>80</v>
      </c>
      <c r="H48" s="4">
        <v>3</v>
      </c>
      <c r="I48" s="5">
        <f t="shared" si="18"/>
        <v>-11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17</v>
      </c>
      <c r="B54" s="4">
        <v>25074</v>
      </c>
      <c r="C54" s="5">
        <f>D12+C34</f>
        <v>-11</v>
      </c>
      <c r="D54" s="5">
        <f>E12+D34</f>
        <v>29930</v>
      </c>
      <c r="E54" s="5">
        <f>F12+E34</f>
        <v>-10</v>
      </c>
      <c r="F54" s="5">
        <f>G12+F34</f>
        <v>28237</v>
      </c>
      <c r="G54" s="5">
        <f>C54+E54</f>
        <v>-21</v>
      </c>
      <c r="H54" s="5">
        <f>D54+F54</f>
        <v>58167</v>
      </c>
    </row>
    <row r="55" spans="1:8">
      <c r="A55" s="1" t="s">
        <v>32</v>
      </c>
    </row>
    <row r="60" spans="1:8">
      <c r="A60" s="5" t="s">
        <v>34</v>
      </c>
      <c r="B60" s="5">
        <f>H54</f>
        <v>58167</v>
      </c>
    </row>
    <row r="61" spans="1:8">
      <c r="A61" s="5" t="s">
        <v>3</v>
      </c>
      <c r="B61" s="5">
        <f>B54</f>
        <v>25074</v>
      </c>
    </row>
    <row r="62" spans="1:8">
      <c r="A62" s="5" t="s">
        <v>35</v>
      </c>
      <c r="B62" s="5">
        <f>A48+A26</f>
        <v>228</v>
      </c>
    </row>
    <row r="63" spans="1:8" ht="14.85" customHeight="1">
      <c r="A63" s="5" t="s">
        <v>36</v>
      </c>
      <c r="B63" s="5">
        <f>E26+E48</f>
        <v>229</v>
      </c>
    </row>
    <row r="64" spans="1:8" ht="14.85" customHeight="1">
      <c r="A64" s="5" t="s">
        <v>16</v>
      </c>
      <c r="B64" s="5">
        <f>A41+A19</f>
        <v>28</v>
      </c>
    </row>
    <row r="65" spans="1:2" ht="14.85" customHeight="1">
      <c r="A65" s="5" t="s">
        <v>17</v>
      </c>
      <c r="B65" s="5">
        <f>D41+D19</f>
        <v>48</v>
      </c>
    </row>
    <row r="66" spans="1:2">
      <c r="A66" s="5" t="s">
        <v>4</v>
      </c>
      <c r="B66" s="5">
        <f>D54</f>
        <v>29930</v>
      </c>
    </row>
    <row r="67" spans="1:2">
      <c r="A67" s="5" t="s">
        <v>5</v>
      </c>
      <c r="B67" s="5">
        <f>F54</f>
        <v>28237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2" workbookViewId="0">
      <selection activeCell="C49" sqref="C49"/>
    </sheetView>
  </sheetViews>
  <sheetFormatPr defaultRowHeight="13.5"/>
  <cols>
    <col min="1" max="1" width="10" style="1" customWidth="1"/>
    <col min="2" max="16384" width="9" style="1"/>
  </cols>
  <sheetData>
    <row r="1" spans="1:9">
      <c r="H1" s="1" t="s">
        <v>43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C5-'７月分'!C5</f>
        <v>3</v>
      </c>
      <c r="C5" s="4">
        <v>6313</v>
      </c>
      <c r="D5" s="5">
        <f>E5-'７月分'!E5</f>
        <v>3</v>
      </c>
      <c r="E5" s="4">
        <v>7644</v>
      </c>
      <c r="F5" s="5">
        <f>G5-'７月分'!G5</f>
        <v>6</v>
      </c>
      <c r="G5" s="4">
        <v>7121</v>
      </c>
      <c r="H5" s="5">
        <f t="shared" ref="H5:H12" si="0">D5+F5</f>
        <v>9</v>
      </c>
      <c r="I5" s="5">
        <f t="shared" ref="I5:I12" si="1">E5+G5</f>
        <v>14765</v>
      </c>
    </row>
    <row r="6" spans="1:9">
      <c r="A6" s="2" t="s">
        <v>8</v>
      </c>
      <c r="B6" s="5">
        <f>C6-'７月分'!C6</f>
        <v>-7</v>
      </c>
      <c r="C6" s="4">
        <v>1560</v>
      </c>
      <c r="D6" s="5">
        <f>E6-'７月分'!E6</f>
        <v>-11</v>
      </c>
      <c r="E6" s="4">
        <v>1956</v>
      </c>
      <c r="F6" s="5">
        <f>G6-'７月分'!G6</f>
        <v>-7</v>
      </c>
      <c r="G6" s="4">
        <v>1839</v>
      </c>
      <c r="H6" s="5">
        <f t="shared" si="0"/>
        <v>-18</v>
      </c>
      <c r="I6" s="5">
        <f t="shared" si="1"/>
        <v>3795</v>
      </c>
    </row>
    <row r="7" spans="1:9">
      <c r="A7" s="2" t="s">
        <v>9</v>
      </c>
      <c r="B7" s="5">
        <f>C7-'７月分'!C7</f>
        <v>-3</v>
      </c>
      <c r="C7" s="4">
        <v>869</v>
      </c>
      <c r="D7" s="5">
        <f>E7-'７月分'!E7</f>
        <v>-4</v>
      </c>
      <c r="E7" s="4">
        <v>1081</v>
      </c>
      <c r="F7" s="5">
        <f>G7-'７月分'!G7</f>
        <v>-3</v>
      </c>
      <c r="G7" s="4">
        <v>1075</v>
      </c>
      <c r="H7" s="5">
        <f t="shared" si="0"/>
        <v>-7</v>
      </c>
      <c r="I7" s="5">
        <f t="shared" si="1"/>
        <v>2156</v>
      </c>
    </row>
    <row r="8" spans="1:9">
      <c r="A8" s="2" t="s">
        <v>10</v>
      </c>
      <c r="B8" s="5">
        <f>C8-'７月分'!C8</f>
        <v>-13</v>
      </c>
      <c r="C8" s="4">
        <v>5747</v>
      </c>
      <c r="D8" s="5">
        <f>E8-'７月分'!E8</f>
        <v>-10</v>
      </c>
      <c r="E8" s="4">
        <v>6895</v>
      </c>
      <c r="F8" s="5">
        <f>G8-'７月分'!G8</f>
        <v>-10</v>
      </c>
      <c r="G8" s="4">
        <v>6522</v>
      </c>
      <c r="H8" s="5">
        <f t="shared" si="0"/>
        <v>-20</v>
      </c>
      <c r="I8" s="5">
        <f t="shared" si="1"/>
        <v>13417</v>
      </c>
    </row>
    <row r="9" spans="1:9">
      <c r="A9" s="2" t="s">
        <v>11</v>
      </c>
      <c r="B9" s="5">
        <f>C9-'７月分'!C9</f>
        <v>1</v>
      </c>
      <c r="C9" s="4">
        <v>756</v>
      </c>
      <c r="D9" s="5">
        <f>E9-'７月分'!E9</f>
        <v>1</v>
      </c>
      <c r="E9" s="4">
        <v>899</v>
      </c>
      <c r="F9" s="5">
        <f>G9-'７月分'!G9</f>
        <v>-2</v>
      </c>
      <c r="G9" s="4">
        <v>914</v>
      </c>
      <c r="H9" s="5">
        <f t="shared" si="0"/>
        <v>-1</v>
      </c>
      <c r="I9" s="5">
        <f t="shared" si="1"/>
        <v>1813</v>
      </c>
    </row>
    <row r="10" spans="1:9">
      <c r="A10" s="2" t="s">
        <v>12</v>
      </c>
      <c r="B10" s="5">
        <f>C10-'７月分'!C10</f>
        <v>5</v>
      </c>
      <c r="C10" s="4">
        <v>1358</v>
      </c>
      <c r="D10" s="5">
        <f>E10-'７月分'!E10</f>
        <v>0</v>
      </c>
      <c r="E10" s="4">
        <v>1751</v>
      </c>
      <c r="F10" s="5">
        <f>G10-'７月分'!G10</f>
        <v>-1</v>
      </c>
      <c r="G10" s="4">
        <v>1694</v>
      </c>
      <c r="H10" s="5">
        <f t="shared" si="0"/>
        <v>-1</v>
      </c>
      <c r="I10" s="5">
        <f t="shared" si="1"/>
        <v>3445</v>
      </c>
    </row>
    <row r="11" spans="1:9">
      <c r="A11" s="2" t="s">
        <v>13</v>
      </c>
      <c r="B11" s="5">
        <f>C11-'７月分'!C11</f>
        <v>-8</v>
      </c>
      <c r="C11" s="4">
        <v>6256</v>
      </c>
      <c r="D11" s="5">
        <f>E11-'７月分'!E11</f>
        <v>-9</v>
      </c>
      <c r="E11" s="4">
        <v>7414</v>
      </c>
      <c r="F11" s="5">
        <f>G11-'７月分'!G11</f>
        <v>-8</v>
      </c>
      <c r="G11" s="4">
        <v>7299</v>
      </c>
      <c r="H11" s="5">
        <f t="shared" si="0"/>
        <v>-17</v>
      </c>
      <c r="I11" s="5">
        <f t="shared" si="1"/>
        <v>14713</v>
      </c>
    </row>
    <row r="12" spans="1:9">
      <c r="A12" s="2" t="s">
        <v>6</v>
      </c>
      <c r="B12" s="5">
        <f t="shared" ref="B12:G12" si="2">SUM(B5:B11)</f>
        <v>-22</v>
      </c>
      <c r="C12" s="5">
        <f t="shared" si="2"/>
        <v>22859</v>
      </c>
      <c r="D12" s="5">
        <f t="shared" si="2"/>
        <v>-30</v>
      </c>
      <c r="E12" s="5">
        <f t="shared" si="2"/>
        <v>27640</v>
      </c>
      <c r="F12" s="5">
        <f t="shared" si="2"/>
        <v>-25</v>
      </c>
      <c r="G12" s="5">
        <f t="shared" si="2"/>
        <v>26464</v>
      </c>
      <c r="H12" s="5">
        <f t="shared" si="0"/>
        <v>-55</v>
      </c>
      <c r="I12" s="5">
        <f t="shared" si="1"/>
        <v>54104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120</v>
      </c>
      <c r="B18" s="5">
        <f>B19+'７月分'!B18</f>
        <v>63</v>
      </c>
      <c r="C18" s="5">
        <f>C19+'７月分'!C18</f>
        <v>57</v>
      </c>
      <c r="D18" s="5">
        <f t="shared" ref="D18:D19" si="4">E18+F18</f>
        <v>258</v>
      </c>
      <c r="E18" s="5">
        <f>E19+'７月分'!E18</f>
        <v>144</v>
      </c>
      <c r="F18" s="5">
        <f>F19+'７月分'!F18</f>
        <v>114</v>
      </c>
      <c r="G18" s="5">
        <f t="shared" ref="G18:G19" si="5">H18+I18</f>
        <v>-138</v>
      </c>
      <c r="H18" s="5">
        <f t="shared" ref="H18:H19" si="6">B18-E18</f>
        <v>-81</v>
      </c>
      <c r="I18" s="5">
        <f t="shared" ref="I18:I19" si="7">C18-F18</f>
        <v>-57</v>
      </c>
    </row>
    <row r="19" spans="1:9">
      <c r="A19" s="5">
        <f t="shared" si="3"/>
        <v>26</v>
      </c>
      <c r="B19" s="4">
        <v>13</v>
      </c>
      <c r="C19" s="4">
        <v>13</v>
      </c>
      <c r="D19" s="5">
        <f t="shared" si="4"/>
        <v>63</v>
      </c>
      <c r="E19" s="4">
        <v>35</v>
      </c>
      <c r="F19" s="4">
        <v>28</v>
      </c>
      <c r="G19" s="5">
        <f t="shared" si="5"/>
        <v>-37</v>
      </c>
      <c r="H19" s="5">
        <f t="shared" si="6"/>
        <v>-22</v>
      </c>
      <c r="I19" s="5">
        <f t="shared" si="7"/>
        <v>-15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716</v>
      </c>
      <c r="B25" s="5">
        <f>B26+'７月分'!B25</f>
        <v>246</v>
      </c>
      <c r="C25" s="5">
        <f>C26+'７月分'!C25</f>
        <v>458</v>
      </c>
      <c r="D25" s="5">
        <f>D26+'７月分'!D25</f>
        <v>12</v>
      </c>
      <c r="E25" s="5">
        <f t="shared" ref="E25:E26" si="9">SUM(F25:H25)</f>
        <v>815</v>
      </c>
      <c r="F25" s="5">
        <f>F26+'７月分'!F25</f>
        <v>317</v>
      </c>
      <c r="G25" s="5">
        <f>G26+'７月分'!G25</f>
        <v>498</v>
      </c>
      <c r="H25" s="5">
        <f>H26+'７月分'!H25</f>
        <v>0</v>
      </c>
      <c r="I25" s="5">
        <f t="shared" ref="I25:I26" si="10">A25-E25</f>
        <v>-99</v>
      </c>
    </row>
    <row r="26" spans="1:9">
      <c r="A26" s="5">
        <f t="shared" si="8"/>
        <v>116</v>
      </c>
      <c r="B26" s="4">
        <v>39</v>
      </c>
      <c r="C26" s="4">
        <v>71</v>
      </c>
      <c r="D26" s="4">
        <v>6</v>
      </c>
      <c r="E26" s="5">
        <f t="shared" si="9"/>
        <v>134</v>
      </c>
      <c r="F26" s="4">
        <v>55</v>
      </c>
      <c r="G26" s="4">
        <v>79</v>
      </c>
      <c r="H26" s="4">
        <v>0</v>
      </c>
      <c r="I26" s="5">
        <f t="shared" si="10"/>
        <v>-18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SUM(B34-'７月分'!B34)</f>
        <v>40</v>
      </c>
      <c r="B34" s="3">
        <f>SUM(B54-C12)</f>
        <v>2233</v>
      </c>
      <c r="C34" s="3">
        <f>D34-'７月分'!D34</f>
        <v>46</v>
      </c>
      <c r="D34" s="4">
        <v>2306</v>
      </c>
      <c r="E34" s="3">
        <f>F34-'７月分'!F34</f>
        <v>7</v>
      </c>
      <c r="F34" s="4">
        <v>1755</v>
      </c>
      <c r="G34" s="5">
        <f>C34+E34</f>
        <v>53</v>
      </c>
      <c r="H34" s="5">
        <f>D34+F34</f>
        <v>4061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16</v>
      </c>
      <c r="B40" s="5">
        <f>B41+'７月分'!B40</f>
        <v>6</v>
      </c>
      <c r="C40" s="5">
        <f>C41+'７月分'!C40</f>
        <v>10</v>
      </c>
      <c r="D40" s="5">
        <f t="shared" ref="D40:D41" si="12">SUM(E40:F40)</f>
        <v>2</v>
      </c>
      <c r="E40" s="5">
        <f>E41+'７月分'!E40</f>
        <v>1</v>
      </c>
      <c r="F40" s="5">
        <f>F41+'７月分'!F40</f>
        <v>1</v>
      </c>
      <c r="G40" s="5">
        <f t="shared" ref="G40:G41" si="13">A40-D40</f>
        <v>14</v>
      </c>
      <c r="H40" s="5">
        <f t="shared" ref="H40:H41" si="14">B40-E40</f>
        <v>5</v>
      </c>
      <c r="I40" s="5">
        <f t="shared" ref="I40:I41" si="15">C40-F40</f>
        <v>9</v>
      </c>
    </row>
    <row r="41" spans="1:9">
      <c r="A41" s="5">
        <f t="shared" si="11"/>
        <v>3</v>
      </c>
      <c r="B41" s="4">
        <v>2</v>
      </c>
      <c r="C41" s="4">
        <v>1</v>
      </c>
      <c r="D41" s="5">
        <f t="shared" si="12"/>
        <v>1</v>
      </c>
      <c r="E41" s="4">
        <v>1</v>
      </c>
      <c r="F41" s="4">
        <v>0</v>
      </c>
      <c r="G41" s="5">
        <f t="shared" si="13"/>
        <v>2</v>
      </c>
      <c r="H41" s="5">
        <f t="shared" si="14"/>
        <v>1</v>
      </c>
      <c r="I41" s="5">
        <f t="shared" si="15"/>
        <v>1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581</v>
      </c>
      <c r="B47" s="5">
        <f>B48+'７月分'!B47</f>
        <v>61</v>
      </c>
      <c r="C47" s="5">
        <f>C48+'７月分'!C47</f>
        <v>504</v>
      </c>
      <c r="D47" s="5">
        <f>D48+'７月分'!D47</f>
        <v>16</v>
      </c>
      <c r="E47" s="5">
        <f t="shared" ref="E47:E48" si="17">SUM(F47:H47)</f>
        <v>423</v>
      </c>
      <c r="F47" s="5">
        <f>F48+'７月分'!F47</f>
        <v>88</v>
      </c>
      <c r="G47" s="5">
        <f>G48+'７月分'!G47</f>
        <v>319</v>
      </c>
      <c r="H47" s="5">
        <f>H48+'７月分'!H47</f>
        <v>16</v>
      </c>
      <c r="I47" s="5">
        <f t="shared" ref="I47:I48" si="18">A47-E47</f>
        <v>158</v>
      </c>
    </row>
    <row r="48" spans="1:9">
      <c r="A48" s="5">
        <f t="shared" si="16"/>
        <v>131</v>
      </c>
      <c r="B48" s="4">
        <v>18</v>
      </c>
      <c r="C48" s="4">
        <v>110</v>
      </c>
      <c r="D48" s="4">
        <v>3</v>
      </c>
      <c r="E48" s="5">
        <f t="shared" si="17"/>
        <v>80</v>
      </c>
      <c r="F48" s="4">
        <v>17</v>
      </c>
      <c r="G48" s="4">
        <v>58</v>
      </c>
      <c r="H48" s="4">
        <v>5</v>
      </c>
      <c r="I48" s="5">
        <f t="shared" si="18"/>
        <v>51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18</v>
      </c>
      <c r="B54" s="4">
        <v>25092</v>
      </c>
      <c r="C54" s="5">
        <f>D12+C34</f>
        <v>16</v>
      </c>
      <c r="D54" s="5">
        <f>E12+D34</f>
        <v>29946</v>
      </c>
      <c r="E54" s="5">
        <f>F12+E34</f>
        <v>-18</v>
      </c>
      <c r="F54" s="5">
        <f>G12+F34</f>
        <v>28219</v>
      </c>
      <c r="G54" s="5">
        <f>C54+E54</f>
        <v>-2</v>
      </c>
      <c r="H54" s="5">
        <f>D54+F54</f>
        <v>58165</v>
      </c>
    </row>
    <row r="55" spans="1:8">
      <c r="A55" s="1" t="s">
        <v>32</v>
      </c>
    </row>
    <row r="60" spans="1:8">
      <c r="A60" s="5" t="s">
        <v>34</v>
      </c>
      <c r="B60" s="5">
        <f>H54</f>
        <v>58165</v>
      </c>
    </row>
    <row r="61" spans="1:8">
      <c r="A61" s="5" t="s">
        <v>3</v>
      </c>
      <c r="B61" s="5">
        <f>B54</f>
        <v>25092</v>
      </c>
    </row>
    <row r="62" spans="1:8">
      <c r="A62" s="5" t="s">
        <v>35</v>
      </c>
      <c r="B62" s="5">
        <f>A48+A26</f>
        <v>247</v>
      </c>
    </row>
    <row r="63" spans="1:8">
      <c r="A63" s="5" t="s">
        <v>36</v>
      </c>
      <c r="B63" s="5">
        <f>E26+E48</f>
        <v>214</v>
      </c>
    </row>
    <row r="64" spans="1:8" ht="14.85" customHeight="1">
      <c r="A64" s="5" t="s">
        <v>16</v>
      </c>
      <c r="B64" s="5">
        <f>A41+A19</f>
        <v>29</v>
      </c>
    </row>
    <row r="65" spans="1:2" ht="14.85" customHeight="1">
      <c r="A65" s="5" t="s">
        <v>17</v>
      </c>
      <c r="B65" s="5">
        <f>D41+D19</f>
        <v>64</v>
      </c>
    </row>
    <row r="66" spans="1:2">
      <c r="A66" s="5" t="s">
        <v>4</v>
      </c>
      <c r="B66" s="5">
        <f>D54</f>
        <v>29946</v>
      </c>
    </row>
    <row r="67" spans="1:2">
      <c r="A67" s="5" t="s">
        <v>5</v>
      </c>
      <c r="B67" s="5">
        <f>F54</f>
        <v>28219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N31" sqref="N31"/>
    </sheetView>
  </sheetViews>
  <sheetFormatPr defaultRowHeight="13.5"/>
  <cols>
    <col min="1" max="1" width="10" style="1" customWidth="1"/>
    <col min="2" max="16384" width="9" style="1"/>
  </cols>
  <sheetData>
    <row r="1" spans="1:9">
      <c r="H1" s="1" t="s">
        <v>44</v>
      </c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C5-'8月分'!C5</f>
        <v>3</v>
      </c>
      <c r="C5" s="4">
        <v>6316</v>
      </c>
      <c r="D5" s="5">
        <f>E5-'8月分'!E5</f>
        <v>-10</v>
      </c>
      <c r="E5" s="4">
        <v>7634</v>
      </c>
      <c r="F5" s="5">
        <f>G5-'8月分'!G5</f>
        <v>-5</v>
      </c>
      <c r="G5" s="4">
        <v>7116</v>
      </c>
      <c r="H5" s="5">
        <f t="shared" ref="H5:H12" si="0">D5+F5</f>
        <v>-15</v>
      </c>
      <c r="I5" s="5">
        <f t="shared" ref="I5:I12" si="1">E5+G5</f>
        <v>14750</v>
      </c>
    </row>
    <row r="6" spans="1:9">
      <c r="A6" s="2" t="s">
        <v>8</v>
      </c>
      <c r="B6" s="5">
        <f>C6-'8月分'!C6</f>
        <v>-3</v>
      </c>
      <c r="C6" s="4">
        <v>1557</v>
      </c>
      <c r="D6" s="5">
        <f>E6-'8月分'!E6</f>
        <v>-4</v>
      </c>
      <c r="E6" s="4">
        <v>1952</v>
      </c>
      <c r="F6" s="5">
        <f>G6-'8月分'!G6</f>
        <v>-1</v>
      </c>
      <c r="G6" s="4">
        <v>1838</v>
      </c>
      <c r="H6" s="5">
        <f t="shared" si="0"/>
        <v>-5</v>
      </c>
      <c r="I6" s="5">
        <f t="shared" si="1"/>
        <v>3790</v>
      </c>
    </row>
    <row r="7" spans="1:9">
      <c r="A7" s="2" t="s">
        <v>9</v>
      </c>
      <c r="B7" s="5">
        <f>C7-'8月分'!C7</f>
        <v>2</v>
      </c>
      <c r="C7" s="4">
        <v>871</v>
      </c>
      <c r="D7" s="5">
        <f>E7-'8月分'!E7</f>
        <v>-3</v>
      </c>
      <c r="E7" s="4">
        <v>1078</v>
      </c>
      <c r="F7" s="5">
        <f>G7-'8月分'!G7</f>
        <v>1</v>
      </c>
      <c r="G7" s="4">
        <v>1076</v>
      </c>
      <c r="H7" s="5">
        <f t="shared" si="0"/>
        <v>-2</v>
      </c>
      <c r="I7" s="5">
        <f t="shared" si="1"/>
        <v>2154</v>
      </c>
    </row>
    <row r="8" spans="1:9">
      <c r="A8" s="2" t="s">
        <v>10</v>
      </c>
      <c r="B8" s="5">
        <f>C8-'8月分'!C8</f>
        <v>-15</v>
      </c>
      <c r="C8" s="4">
        <v>5732</v>
      </c>
      <c r="D8" s="5">
        <f>E8-'8月分'!E8</f>
        <v>-21</v>
      </c>
      <c r="E8" s="4">
        <v>6874</v>
      </c>
      <c r="F8" s="5">
        <f>G8-'8月分'!G8</f>
        <v>-9</v>
      </c>
      <c r="G8" s="4">
        <v>6513</v>
      </c>
      <c r="H8" s="5">
        <f t="shared" si="0"/>
        <v>-30</v>
      </c>
      <c r="I8" s="5">
        <f t="shared" si="1"/>
        <v>13387</v>
      </c>
    </row>
    <row r="9" spans="1:9">
      <c r="A9" s="2" t="s">
        <v>11</v>
      </c>
      <c r="B9" s="5">
        <f>C9-'8月分'!C9</f>
        <v>3</v>
      </c>
      <c r="C9" s="4">
        <v>759</v>
      </c>
      <c r="D9" s="5">
        <f>E9-'8月分'!E9</f>
        <v>0</v>
      </c>
      <c r="E9" s="4">
        <v>899</v>
      </c>
      <c r="F9" s="5">
        <f>G9-'8月分'!G9</f>
        <v>1</v>
      </c>
      <c r="G9" s="4">
        <v>915</v>
      </c>
      <c r="H9" s="5">
        <f t="shared" si="0"/>
        <v>1</v>
      </c>
      <c r="I9" s="5">
        <f t="shared" si="1"/>
        <v>1814</v>
      </c>
    </row>
    <row r="10" spans="1:9">
      <c r="A10" s="2" t="s">
        <v>12</v>
      </c>
      <c r="B10" s="5">
        <f>C10-'8月分'!C10</f>
        <v>-2</v>
      </c>
      <c r="C10" s="4">
        <v>1356</v>
      </c>
      <c r="D10" s="5">
        <f>E10-'8月分'!E10</f>
        <v>-2</v>
      </c>
      <c r="E10" s="4">
        <v>1749</v>
      </c>
      <c r="F10" s="5">
        <f>G10-'8月分'!G10</f>
        <v>-7</v>
      </c>
      <c r="G10" s="4">
        <v>1687</v>
      </c>
      <c r="H10" s="5">
        <f t="shared" si="0"/>
        <v>-9</v>
      </c>
      <c r="I10" s="5">
        <f t="shared" si="1"/>
        <v>3436</v>
      </c>
    </row>
    <row r="11" spans="1:9">
      <c r="A11" s="2" t="s">
        <v>13</v>
      </c>
      <c r="B11" s="5">
        <f>C11-'8月分'!C11</f>
        <v>-5</v>
      </c>
      <c r="C11" s="4">
        <v>6251</v>
      </c>
      <c r="D11" s="5">
        <f>E11-'8月分'!E11</f>
        <v>-5</v>
      </c>
      <c r="E11" s="4">
        <v>7409</v>
      </c>
      <c r="F11" s="5">
        <f>G11-'8月分'!G11</f>
        <v>-10</v>
      </c>
      <c r="G11" s="4">
        <v>7289</v>
      </c>
      <c r="H11" s="5">
        <f t="shared" si="0"/>
        <v>-15</v>
      </c>
      <c r="I11" s="5">
        <f t="shared" si="1"/>
        <v>14698</v>
      </c>
    </row>
    <row r="12" spans="1:9">
      <c r="A12" s="2" t="s">
        <v>6</v>
      </c>
      <c r="B12" s="5">
        <f t="shared" ref="B12:G12" si="2">SUM(B5:B11)</f>
        <v>-17</v>
      </c>
      <c r="C12" s="5">
        <f t="shared" si="2"/>
        <v>22842</v>
      </c>
      <c r="D12" s="5">
        <f t="shared" si="2"/>
        <v>-45</v>
      </c>
      <c r="E12" s="5">
        <f t="shared" si="2"/>
        <v>27595</v>
      </c>
      <c r="F12" s="5">
        <f t="shared" si="2"/>
        <v>-30</v>
      </c>
      <c r="G12" s="5">
        <f t="shared" si="2"/>
        <v>26434</v>
      </c>
      <c r="H12" s="5">
        <f t="shared" si="0"/>
        <v>-75</v>
      </c>
      <c r="I12" s="5">
        <f t="shared" si="1"/>
        <v>54029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145</v>
      </c>
      <c r="B18" s="5">
        <f>B19+'8月分'!B18</f>
        <v>77</v>
      </c>
      <c r="C18" s="5">
        <f>C19+'8月分'!C18</f>
        <v>68</v>
      </c>
      <c r="D18" s="5">
        <f t="shared" ref="D18:D19" si="4">E18+F18</f>
        <v>313</v>
      </c>
      <c r="E18" s="5">
        <f>E19+'8月分'!E18</f>
        <v>172</v>
      </c>
      <c r="F18" s="5">
        <f>F19+'8月分'!F18</f>
        <v>141</v>
      </c>
      <c r="G18" s="5">
        <f t="shared" ref="G18:G19" si="5">H18+I18</f>
        <v>-168</v>
      </c>
      <c r="H18" s="5">
        <f t="shared" ref="H18:H19" si="6">B18-E18</f>
        <v>-95</v>
      </c>
      <c r="I18" s="5">
        <f t="shared" ref="I18:I19" si="7">C18-F18</f>
        <v>-73</v>
      </c>
    </row>
    <row r="19" spans="1:9">
      <c r="A19" s="5">
        <f t="shared" si="3"/>
        <v>25</v>
      </c>
      <c r="B19" s="4">
        <v>14</v>
      </c>
      <c r="C19" s="4">
        <v>11</v>
      </c>
      <c r="D19" s="5">
        <f t="shared" si="4"/>
        <v>55</v>
      </c>
      <c r="E19" s="4">
        <v>28</v>
      </c>
      <c r="F19" s="4">
        <v>27</v>
      </c>
      <c r="G19" s="5">
        <f t="shared" si="5"/>
        <v>-30</v>
      </c>
      <c r="H19" s="5">
        <f t="shared" si="6"/>
        <v>-14</v>
      </c>
      <c r="I19" s="5">
        <f t="shared" si="7"/>
        <v>-16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806</v>
      </c>
      <c r="B25" s="5">
        <f>B26+'8月分'!B25</f>
        <v>286</v>
      </c>
      <c r="C25" s="5">
        <f>C26+'8月分'!C25</f>
        <v>508</v>
      </c>
      <c r="D25" s="5">
        <f>D26+'8月分'!D25</f>
        <v>12</v>
      </c>
      <c r="E25" s="5">
        <f t="shared" ref="E25:E26" si="9">SUM(F25:H25)</f>
        <v>950</v>
      </c>
      <c r="F25" s="5">
        <f>F26+'8月分'!F25</f>
        <v>355</v>
      </c>
      <c r="G25" s="5">
        <f>G26+'8月分'!G25</f>
        <v>574</v>
      </c>
      <c r="H25" s="5">
        <f>H26+'8月分'!H25</f>
        <v>21</v>
      </c>
      <c r="I25" s="5">
        <f t="shared" ref="I25:I26" si="10">A25-E25</f>
        <v>-144</v>
      </c>
    </row>
    <row r="26" spans="1:9">
      <c r="A26" s="5">
        <f t="shared" si="8"/>
        <v>90</v>
      </c>
      <c r="B26" s="4">
        <v>40</v>
      </c>
      <c r="C26" s="4">
        <v>50</v>
      </c>
      <c r="D26" s="4">
        <v>0</v>
      </c>
      <c r="E26" s="5">
        <f t="shared" si="9"/>
        <v>135</v>
      </c>
      <c r="F26" s="4">
        <v>38</v>
      </c>
      <c r="G26" s="4">
        <v>76</v>
      </c>
      <c r="H26" s="4">
        <v>21</v>
      </c>
      <c r="I26" s="5">
        <f t="shared" si="10"/>
        <v>-45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SUM(B34-'8月分'!B34)</f>
        <v>35</v>
      </c>
      <c r="B34" s="3">
        <f>SUM(B54-C12)</f>
        <v>2268</v>
      </c>
      <c r="C34" s="3">
        <f>D34-'8月分'!D34</f>
        <v>13</v>
      </c>
      <c r="D34" s="4">
        <v>2319</v>
      </c>
      <c r="E34" s="3">
        <f>F34-'8月分'!F34</f>
        <v>38</v>
      </c>
      <c r="F34" s="4">
        <v>1793</v>
      </c>
      <c r="G34" s="5">
        <f>C34+E34</f>
        <v>51</v>
      </c>
      <c r="H34" s="5">
        <f>D34+F34</f>
        <v>4112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17</v>
      </c>
      <c r="B40" s="5">
        <f>B41+'8月分'!B40</f>
        <v>7</v>
      </c>
      <c r="C40" s="5">
        <f>C41+'8月分'!C40</f>
        <v>10</v>
      </c>
      <c r="D40" s="5">
        <f t="shared" ref="D40:D41" si="12">SUM(E40:F40)</f>
        <v>5</v>
      </c>
      <c r="E40" s="5">
        <f>E41+'8月分'!E40</f>
        <v>3</v>
      </c>
      <c r="F40" s="5">
        <f>F41+'8月分'!F40</f>
        <v>2</v>
      </c>
      <c r="G40" s="5">
        <f t="shared" ref="G40:G41" si="13">A40-D40</f>
        <v>12</v>
      </c>
      <c r="H40" s="5">
        <f t="shared" ref="H40:H41" si="14">B40-E40</f>
        <v>4</v>
      </c>
      <c r="I40" s="5">
        <f t="shared" ref="I40:I41" si="15">C40-F40</f>
        <v>8</v>
      </c>
    </row>
    <row r="41" spans="1:9">
      <c r="A41" s="5">
        <f t="shared" si="11"/>
        <v>1</v>
      </c>
      <c r="B41" s="4">
        <v>1</v>
      </c>
      <c r="C41" s="4">
        <v>0</v>
      </c>
      <c r="D41" s="5">
        <f t="shared" si="12"/>
        <v>3</v>
      </c>
      <c r="E41" s="4">
        <v>2</v>
      </c>
      <c r="F41" s="4">
        <v>1</v>
      </c>
      <c r="G41" s="5">
        <f t="shared" si="13"/>
        <v>-2</v>
      </c>
      <c r="H41" s="5">
        <f t="shared" si="14"/>
        <v>-1</v>
      </c>
      <c r="I41" s="5">
        <f t="shared" si="15"/>
        <v>-1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712</v>
      </c>
      <c r="B47" s="5">
        <f>B48+'8月分'!B47</f>
        <v>75</v>
      </c>
      <c r="C47" s="5">
        <f>C48+'8月分'!C47</f>
        <v>619</v>
      </c>
      <c r="D47" s="5">
        <f>D48+'8月分'!D47</f>
        <v>18</v>
      </c>
      <c r="E47" s="5">
        <f t="shared" ref="E47:E48" si="17">SUM(F47:H47)</f>
        <v>501</v>
      </c>
      <c r="F47" s="5">
        <f>F48+'8月分'!F47</f>
        <v>99</v>
      </c>
      <c r="G47" s="5">
        <f>G48+'8月分'!G47</f>
        <v>384</v>
      </c>
      <c r="H47" s="5">
        <f>H48+'8月分'!H47</f>
        <v>18</v>
      </c>
      <c r="I47" s="5">
        <f t="shared" ref="I47:I48" si="18">A47-E47</f>
        <v>211</v>
      </c>
    </row>
    <row r="48" spans="1:9">
      <c r="A48" s="5">
        <f t="shared" si="16"/>
        <v>131</v>
      </c>
      <c r="B48" s="4">
        <v>14</v>
      </c>
      <c r="C48" s="4">
        <v>115</v>
      </c>
      <c r="D48" s="4">
        <v>2</v>
      </c>
      <c r="E48" s="5">
        <f t="shared" si="17"/>
        <v>78</v>
      </c>
      <c r="F48" s="4">
        <v>11</v>
      </c>
      <c r="G48" s="4">
        <v>65</v>
      </c>
      <c r="H48" s="4">
        <v>2</v>
      </c>
      <c r="I48" s="5">
        <f t="shared" si="18"/>
        <v>53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18</v>
      </c>
      <c r="B54" s="4">
        <v>25110</v>
      </c>
      <c r="C54" s="5">
        <f>D12+C34</f>
        <v>-32</v>
      </c>
      <c r="D54" s="5">
        <f>E12+D34</f>
        <v>29914</v>
      </c>
      <c r="E54" s="5">
        <f>F12+E34</f>
        <v>8</v>
      </c>
      <c r="F54" s="5">
        <f>G12+F34</f>
        <v>28227</v>
      </c>
      <c r="G54" s="5">
        <f>C54+E54</f>
        <v>-24</v>
      </c>
      <c r="H54" s="5">
        <f>D54+F54</f>
        <v>58141</v>
      </c>
    </row>
    <row r="55" spans="1:8">
      <c r="A55" s="1" t="s">
        <v>32</v>
      </c>
    </row>
    <row r="56" spans="1:8">
      <c r="B56" s="12"/>
    </row>
    <row r="60" spans="1:8">
      <c r="A60" s="5" t="s">
        <v>34</v>
      </c>
      <c r="B60" s="5">
        <f>H54</f>
        <v>58141</v>
      </c>
    </row>
    <row r="61" spans="1:8">
      <c r="A61" s="5" t="s">
        <v>3</v>
      </c>
      <c r="B61" s="5">
        <f>B54</f>
        <v>25110</v>
      </c>
    </row>
    <row r="62" spans="1:8">
      <c r="A62" s="5" t="s">
        <v>35</v>
      </c>
      <c r="B62" s="5">
        <f>A48+A26</f>
        <v>221</v>
      </c>
    </row>
    <row r="63" spans="1:8">
      <c r="A63" s="5" t="s">
        <v>36</v>
      </c>
      <c r="B63" s="5">
        <f>E26+E48</f>
        <v>213</v>
      </c>
    </row>
    <row r="64" spans="1:8" ht="14.85" customHeight="1">
      <c r="A64" s="5" t="s">
        <v>16</v>
      </c>
      <c r="B64" s="5">
        <f>A41+A19</f>
        <v>26</v>
      </c>
    </row>
    <row r="65" spans="1:2" ht="14.85" customHeight="1">
      <c r="A65" s="5" t="s">
        <v>17</v>
      </c>
      <c r="B65" s="5">
        <f>D41+D19</f>
        <v>58</v>
      </c>
    </row>
    <row r="66" spans="1:2">
      <c r="A66" s="5" t="s">
        <v>4</v>
      </c>
      <c r="B66" s="5">
        <f>D54</f>
        <v>29914</v>
      </c>
    </row>
    <row r="67" spans="1:2">
      <c r="A67" s="5" t="s">
        <v>5</v>
      </c>
      <c r="B67" s="5">
        <f>F54</f>
        <v>28227</v>
      </c>
    </row>
  </sheetData>
  <sheetProtection selectLockedCells="1" selectUnlockedCells="1"/>
  <mergeCells count="24">
    <mergeCell ref="B4:C4"/>
    <mergeCell ref="D4:E4"/>
    <mergeCell ref="F4:G4"/>
    <mergeCell ref="H4:I4"/>
    <mergeCell ref="A16:C16"/>
    <mergeCell ref="D16:F16"/>
    <mergeCell ref="G16:I16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55" sqref="B55"/>
    </sheetView>
  </sheetViews>
  <sheetFormatPr defaultRowHeight="13.5"/>
  <cols>
    <col min="1" max="1" width="10" style="1" customWidth="1"/>
    <col min="2" max="2" width="9" style="1" customWidth="1"/>
    <col min="3" max="3" width="9.25" style="1" customWidth="1"/>
    <col min="4" max="16384" width="9" style="1"/>
  </cols>
  <sheetData>
    <row r="1" spans="1:9">
      <c r="G1" s="16" t="s">
        <v>45</v>
      </c>
      <c r="H1" s="16"/>
      <c r="I1" s="16"/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C5-'9月分'!C5</f>
        <v>-3</v>
      </c>
      <c r="C5" s="4">
        <v>6313</v>
      </c>
      <c r="D5" s="5">
        <f>E5-'9月分'!E5</f>
        <v>-18</v>
      </c>
      <c r="E5" s="4">
        <v>7616</v>
      </c>
      <c r="F5" s="5">
        <f>G5-'9月分'!G5</f>
        <v>-6</v>
      </c>
      <c r="G5" s="4">
        <v>7110</v>
      </c>
      <c r="H5" s="5">
        <f t="shared" ref="H5:H12" si="0">D5+F5</f>
        <v>-24</v>
      </c>
      <c r="I5" s="5">
        <f t="shared" ref="I5:I12" si="1">E5+G5</f>
        <v>14726</v>
      </c>
    </row>
    <row r="6" spans="1:9">
      <c r="A6" s="2" t="s">
        <v>8</v>
      </c>
      <c r="B6" s="5">
        <f>C6-'9月分'!C6</f>
        <v>29</v>
      </c>
      <c r="C6" s="4">
        <v>1586</v>
      </c>
      <c r="D6" s="5">
        <f>E6-'9月分'!E6</f>
        <v>30</v>
      </c>
      <c r="E6" s="4">
        <v>1982</v>
      </c>
      <c r="F6" s="5">
        <f>G6-'9月分'!G6</f>
        <v>-2</v>
      </c>
      <c r="G6" s="4">
        <v>1836</v>
      </c>
      <c r="H6" s="5">
        <f t="shared" si="0"/>
        <v>28</v>
      </c>
      <c r="I6" s="5">
        <f t="shared" si="1"/>
        <v>3818</v>
      </c>
    </row>
    <row r="7" spans="1:9">
      <c r="A7" s="2" t="s">
        <v>9</v>
      </c>
      <c r="B7" s="5">
        <f>C7-'9月分'!C7</f>
        <v>0</v>
      </c>
      <c r="C7" s="4">
        <v>871</v>
      </c>
      <c r="D7" s="5">
        <f>E7-'9月分'!E7</f>
        <v>-4</v>
      </c>
      <c r="E7" s="4">
        <v>1074</v>
      </c>
      <c r="F7" s="5">
        <f>G7-'9月分'!G7</f>
        <v>2</v>
      </c>
      <c r="G7" s="4">
        <v>1078</v>
      </c>
      <c r="H7" s="5">
        <f t="shared" si="0"/>
        <v>-2</v>
      </c>
      <c r="I7" s="5">
        <f t="shared" si="1"/>
        <v>2152</v>
      </c>
    </row>
    <row r="8" spans="1:9">
      <c r="A8" s="2" t="s">
        <v>10</v>
      </c>
      <c r="B8" s="5">
        <f>C8-'9月分'!C8</f>
        <v>-4</v>
      </c>
      <c r="C8" s="4">
        <v>5728</v>
      </c>
      <c r="D8" s="5">
        <f>E8-'9月分'!E8</f>
        <v>-8</v>
      </c>
      <c r="E8" s="4">
        <v>6866</v>
      </c>
      <c r="F8" s="5">
        <f>G8-'9月分'!G8</f>
        <v>-2</v>
      </c>
      <c r="G8" s="4">
        <v>6511</v>
      </c>
      <c r="H8" s="5">
        <f t="shared" si="0"/>
        <v>-10</v>
      </c>
      <c r="I8" s="5">
        <f t="shared" si="1"/>
        <v>13377</v>
      </c>
    </row>
    <row r="9" spans="1:9">
      <c r="A9" s="2" t="s">
        <v>11</v>
      </c>
      <c r="B9" s="5">
        <f>C9-'9月分'!C9</f>
        <v>0</v>
      </c>
      <c r="C9" s="4">
        <v>759</v>
      </c>
      <c r="D9" s="5">
        <f>E9-'9月分'!E9</f>
        <v>-2</v>
      </c>
      <c r="E9" s="4">
        <v>897</v>
      </c>
      <c r="F9" s="5">
        <f>G9-'9月分'!G9</f>
        <v>1</v>
      </c>
      <c r="G9" s="4">
        <v>916</v>
      </c>
      <c r="H9" s="5">
        <f t="shared" si="0"/>
        <v>-1</v>
      </c>
      <c r="I9" s="5">
        <f t="shared" si="1"/>
        <v>1813</v>
      </c>
    </row>
    <row r="10" spans="1:9">
      <c r="A10" s="2" t="s">
        <v>12</v>
      </c>
      <c r="B10" s="5">
        <f>C10-'9月分'!C10</f>
        <v>2</v>
      </c>
      <c r="C10" s="4">
        <v>1358</v>
      </c>
      <c r="D10" s="5">
        <f>E10-'9月分'!E10</f>
        <v>3</v>
      </c>
      <c r="E10" s="4">
        <v>1752</v>
      </c>
      <c r="F10" s="5">
        <f>G10-'9月分'!G10</f>
        <v>-2</v>
      </c>
      <c r="G10" s="4">
        <v>1685</v>
      </c>
      <c r="H10" s="5">
        <f t="shared" si="0"/>
        <v>1</v>
      </c>
      <c r="I10" s="5">
        <f t="shared" si="1"/>
        <v>3437</v>
      </c>
    </row>
    <row r="11" spans="1:9">
      <c r="A11" s="2" t="s">
        <v>13</v>
      </c>
      <c r="B11" s="5">
        <f>C11-'9月分'!C11</f>
        <v>3</v>
      </c>
      <c r="C11" s="4">
        <v>6254</v>
      </c>
      <c r="D11" s="5">
        <f>E11-'9月分'!E11</f>
        <v>-21</v>
      </c>
      <c r="E11" s="4">
        <v>7388</v>
      </c>
      <c r="F11" s="5">
        <f>G11-'9月分'!G11</f>
        <v>-4</v>
      </c>
      <c r="G11" s="4">
        <v>7285</v>
      </c>
      <c r="H11" s="5">
        <f t="shared" si="0"/>
        <v>-25</v>
      </c>
      <c r="I11" s="5">
        <f t="shared" si="1"/>
        <v>14673</v>
      </c>
    </row>
    <row r="12" spans="1:9">
      <c r="A12" s="2" t="s">
        <v>6</v>
      </c>
      <c r="B12" s="5">
        <f t="shared" ref="B12:G12" si="2">SUM(B5:B11)</f>
        <v>27</v>
      </c>
      <c r="C12" s="5">
        <f t="shared" si="2"/>
        <v>22869</v>
      </c>
      <c r="D12" s="5">
        <f t="shared" si="2"/>
        <v>-20</v>
      </c>
      <c r="E12" s="5">
        <f t="shared" si="2"/>
        <v>27575</v>
      </c>
      <c r="F12" s="5">
        <f t="shared" si="2"/>
        <v>-13</v>
      </c>
      <c r="G12" s="5">
        <f t="shared" si="2"/>
        <v>26421</v>
      </c>
      <c r="H12" s="5">
        <f t="shared" si="0"/>
        <v>-33</v>
      </c>
      <c r="I12" s="5">
        <f t="shared" si="1"/>
        <v>53996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169</v>
      </c>
      <c r="B18" s="5">
        <f>B19+'9月分'!B18</f>
        <v>86</v>
      </c>
      <c r="C18" s="5">
        <f>C19+'9月分'!C18</f>
        <v>83</v>
      </c>
      <c r="D18" s="5">
        <f t="shared" ref="D18:D19" si="4">E18+F18</f>
        <v>372</v>
      </c>
      <c r="E18" s="5">
        <f>E19+'9月分'!E18</f>
        <v>207</v>
      </c>
      <c r="F18" s="5">
        <f>F19+'9月分'!F18</f>
        <v>165</v>
      </c>
      <c r="G18" s="5">
        <f t="shared" ref="G18:G19" si="5">H18+I18</f>
        <v>-203</v>
      </c>
      <c r="H18" s="5">
        <f t="shared" ref="H18:H19" si="6">B18-E18</f>
        <v>-121</v>
      </c>
      <c r="I18" s="5">
        <f t="shared" ref="I18:I19" si="7">C18-F18</f>
        <v>-82</v>
      </c>
    </row>
    <row r="19" spans="1:9">
      <c r="A19" s="5">
        <f t="shared" si="3"/>
        <v>24</v>
      </c>
      <c r="B19" s="4">
        <v>9</v>
      </c>
      <c r="C19" s="4">
        <v>15</v>
      </c>
      <c r="D19" s="5">
        <f t="shared" si="4"/>
        <v>59</v>
      </c>
      <c r="E19" s="4">
        <v>35</v>
      </c>
      <c r="F19" s="4">
        <v>24</v>
      </c>
      <c r="G19" s="5">
        <f t="shared" si="5"/>
        <v>-35</v>
      </c>
      <c r="H19" s="5">
        <f t="shared" si="6"/>
        <v>-26</v>
      </c>
      <c r="I19" s="5">
        <f t="shared" si="7"/>
        <v>-9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926</v>
      </c>
      <c r="B25" s="5">
        <f>B26+'9月分'!B25</f>
        <v>341</v>
      </c>
      <c r="C25" s="5">
        <f>C26+'9月分'!C25</f>
        <v>573</v>
      </c>
      <c r="D25" s="5">
        <f>D26+'9月分'!D25</f>
        <v>12</v>
      </c>
      <c r="E25" s="5">
        <f t="shared" ref="E25:E26" si="9">SUM(F25:H25)</f>
        <v>1068</v>
      </c>
      <c r="F25" s="5">
        <f>F26+'9月分'!F25</f>
        <v>404</v>
      </c>
      <c r="G25" s="5">
        <f>G26+'9月分'!G25</f>
        <v>643</v>
      </c>
      <c r="H25" s="5">
        <f>H26+'9月分'!H25</f>
        <v>21</v>
      </c>
      <c r="I25" s="5">
        <f t="shared" ref="I25:I26" si="10">A25-E25</f>
        <v>-142</v>
      </c>
    </row>
    <row r="26" spans="1:9">
      <c r="A26" s="5">
        <f t="shared" si="8"/>
        <v>120</v>
      </c>
      <c r="B26" s="4">
        <v>55</v>
      </c>
      <c r="C26" s="4">
        <v>65</v>
      </c>
      <c r="D26" s="4">
        <v>0</v>
      </c>
      <c r="E26" s="5">
        <f t="shared" si="9"/>
        <v>118</v>
      </c>
      <c r="F26" s="4">
        <v>49</v>
      </c>
      <c r="G26" s="4">
        <v>69</v>
      </c>
      <c r="H26" s="4">
        <v>0</v>
      </c>
      <c r="I26" s="5">
        <f t="shared" si="10"/>
        <v>2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SUM(B34-'9月分'!B34)</f>
        <v>19</v>
      </c>
      <c r="B34" s="3">
        <f>SUM(B54-C12)</f>
        <v>2287</v>
      </c>
      <c r="C34" s="3">
        <f>D34-'9月分'!D34</f>
        <v>15</v>
      </c>
      <c r="D34" s="4">
        <v>2334</v>
      </c>
      <c r="E34" s="3">
        <f>F34-'9月分'!F34</f>
        <v>10</v>
      </c>
      <c r="F34" s="4">
        <v>1803</v>
      </c>
      <c r="G34" s="5">
        <f>C34+E34</f>
        <v>25</v>
      </c>
      <c r="H34" s="5">
        <f>D34+F34</f>
        <v>4137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20</v>
      </c>
      <c r="B40" s="5">
        <f>B41+'9月分'!B40</f>
        <v>10</v>
      </c>
      <c r="C40" s="5">
        <f>C41+'9月分'!C40</f>
        <v>10</v>
      </c>
      <c r="D40" s="5">
        <f t="shared" ref="D40:D41" si="12">SUM(E40:F40)</f>
        <v>5</v>
      </c>
      <c r="E40" s="5">
        <f>E41+'9月分'!E40</f>
        <v>3</v>
      </c>
      <c r="F40" s="5">
        <f>F41+'9月分'!F40</f>
        <v>2</v>
      </c>
      <c r="G40" s="5">
        <f t="shared" ref="G40:G41" si="13">A40-D40</f>
        <v>15</v>
      </c>
      <c r="H40" s="5">
        <f t="shared" ref="H40:H41" si="14">B40-E40</f>
        <v>7</v>
      </c>
      <c r="I40" s="5">
        <f t="shared" ref="I40:I41" si="15">C40-F40</f>
        <v>8</v>
      </c>
    </row>
    <row r="41" spans="1:9">
      <c r="A41" s="5">
        <f t="shared" si="11"/>
        <v>3</v>
      </c>
      <c r="B41" s="4">
        <v>3</v>
      </c>
      <c r="C41" s="4">
        <v>0</v>
      </c>
      <c r="D41" s="5">
        <f t="shared" si="12"/>
        <v>0</v>
      </c>
      <c r="E41" s="4">
        <v>0</v>
      </c>
      <c r="F41" s="4">
        <v>0</v>
      </c>
      <c r="G41" s="5">
        <f t="shared" si="13"/>
        <v>3</v>
      </c>
      <c r="H41" s="5">
        <f t="shared" si="14"/>
        <v>3</v>
      </c>
      <c r="I41" s="5">
        <f t="shared" si="15"/>
        <v>0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823</v>
      </c>
      <c r="B47" s="5">
        <f>B48+'9月分'!B47</f>
        <v>97</v>
      </c>
      <c r="C47" s="5">
        <f>C48+'9月分'!C47</f>
        <v>708</v>
      </c>
      <c r="D47" s="5">
        <f>D48+'9月分'!D47</f>
        <v>18</v>
      </c>
      <c r="E47" s="5">
        <f t="shared" ref="E47:E48" si="17">SUM(F47:H47)</f>
        <v>590</v>
      </c>
      <c r="F47" s="5">
        <f>F48+'9月分'!F47</f>
        <v>111</v>
      </c>
      <c r="G47" s="5">
        <f>G48+'9月分'!G47</f>
        <v>460</v>
      </c>
      <c r="H47" s="5">
        <f>H48+'9月分'!H47</f>
        <v>19</v>
      </c>
      <c r="I47" s="5">
        <f t="shared" ref="I47:I48" si="18">A47-E47</f>
        <v>233</v>
      </c>
    </row>
    <row r="48" spans="1:9">
      <c r="A48" s="5">
        <f t="shared" si="16"/>
        <v>111</v>
      </c>
      <c r="B48" s="4">
        <v>22</v>
      </c>
      <c r="C48" s="4">
        <v>89</v>
      </c>
      <c r="D48" s="4">
        <v>0</v>
      </c>
      <c r="E48" s="5">
        <f t="shared" si="17"/>
        <v>89</v>
      </c>
      <c r="F48" s="4">
        <v>12</v>
      </c>
      <c r="G48" s="4">
        <v>76</v>
      </c>
      <c r="H48" s="4">
        <v>1</v>
      </c>
      <c r="I48" s="5">
        <f t="shared" si="18"/>
        <v>22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46</v>
      </c>
      <c r="B54" s="4">
        <v>25156</v>
      </c>
      <c r="C54" s="5">
        <f>D12+C34</f>
        <v>-5</v>
      </c>
      <c r="D54" s="5">
        <f>E12+D34</f>
        <v>29909</v>
      </c>
      <c r="E54" s="5">
        <f>F12+E34</f>
        <v>-3</v>
      </c>
      <c r="F54" s="5">
        <f>G12+F34</f>
        <v>28224</v>
      </c>
      <c r="G54" s="5">
        <f>C54+E54</f>
        <v>-8</v>
      </c>
      <c r="H54" s="5">
        <f>D54+F54</f>
        <v>58133</v>
      </c>
    </row>
    <row r="55" spans="1:8">
      <c r="A55" s="1" t="s">
        <v>32</v>
      </c>
    </row>
    <row r="60" spans="1:8">
      <c r="A60" s="5" t="s">
        <v>34</v>
      </c>
      <c r="B60" s="5">
        <f>H54</f>
        <v>58133</v>
      </c>
    </row>
    <row r="61" spans="1:8">
      <c r="A61" s="5" t="s">
        <v>3</v>
      </c>
      <c r="B61" s="5">
        <f>B54</f>
        <v>25156</v>
      </c>
    </row>
    <row r="62" spans="1:8">
      <c r="A62" s="5" t="s">
        <v>35</v>
      </c>
      <c r="B62" s="5">
        <f>A48+A26</f>
        <v>231</v>
      </c>
    </row>
    <row r="63" spans="1:8">
      <c r="A63" s="5" t="s">
        <v>36</v>
      </c>
      <c r="B63" s="5">
        <f>E26+E48</f>
        <v>207</v>
      </c>
    </row>
    <row r="64" spans="1:8" ht="14.85" customHeight="1">
      <c r="A64" s="5" t="s">
        <v>16</v>
      </c>
      <c r="B64" s="5">
        <f>A41+A19</f>
        <v>27</v>
      </c>
    </row>
    <row r="65" spans="1:2">
      <c r="A65" s="5" t="s">
        <v>17</v>
      </c>
      <c r="B65" s="5">
        <f>D41+D19</f>
        <v>59</v>
      </c>
    </row>
    <row r="66" spans="1:2">
      <c r="A66" s="5" t="s">
        <v>4</v>
      </c>
      <c r="B66" s="5">
        <f>D54</f>
        <v>29909</v>
      </c>
    </row>
    <row r="67" spans="1:2">
      <c r="A67" s="5" t="s">
        <v>5</v>
      </c>
      <c r="B67" s="5">
        <f>F54</f>
        <v>28224</v>
      </c>
    </row>
  </sheetData>
  <sheetProtection selectLockedCells="1" selectUnlockedCells="1"/>
  <mergeCells count="25">
    <mergeCell ref="A16:C16"/>
    <mergeCell ref="D16:F16"/>
    <mergeCell ref="G16:I16"/>
    <mergeCell ref="G1:I1"/>
    <mergeCell ref="B4:C4"/>
    <mergeCell ref="D4:E4"/>
    <mergeCell ref="F4:G4"/>
    <mergeCell ref="H4:I4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0" workbookViewId="0">
      <selection activeCell="B56" sqref="B56"/>
    </sheetView>
  </sheetViews>
  <sheetFormatPr defaultRowHeight="13.5"/>
  <cols>
    <col min="1" max="1" width="10" style="1" customWidth="1"/>
    <col min="2" max="16384" width="9" style="1"/>
  </cols>
  <sheetData>
    <row r="1" spans="1:9">
      <c r="G1" s="16" t="s">
        <v>46</v>
      </c>
      <c r="H1" s="16"/>
      <c r="I1" s="16"/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C5-'10月分'!C5</f>
        <v>-1</v>
      </c>
      <c r="C5" s="4">
        <v>6312</v>
      </c>
      <c r="D5" s="5">
        <f>E5-'10月分'!E5</f>
        <v>-7</v>
      </c>
      <c r="E5" s="4">
        <v>7609</v>
      </c>
      <c r="F5" s="5">
        <f>G5-'10月分'!G5</f>
        <v>-6</v>
      </c>
      <c r="G5" s="4">
        <v>7104</v>
      </c>
      <c r="H5" s="5">
        <f t="shared" ref="H5:H12" si="0">D5+F5</f>
        <v>-13</v>
      </c>
      <c r="I5" s="5">
        <f t="shared" ref="I5:I12" si="1">E5+G5</f>
        <v>14713</v>
      </c>
    </row>
    <row r="6" spans="1:9">
      <c r="A6" s="2" t="s">
        <v>8</v>
      </c>
      <c r="B6" s="5">
        <f>C6-'10月分'!C6</f>
        <v>-20</v>
      </c>
      <c r="C6" s="4">
        <v>1566</v>
      </c>
      <c r="D6" s="5">
        <f>E6-'10月分'!E6</f>
        <v>-24</v>
      </c>
      <c r="E6" s="4">
        <v>1958</v>
      </c>
      <c r="F6" s="5">
        <f>G6-'10月分'!G6</f>
        <v>-3</v>
      </c>
      <c r="G6" s="4">
        <v>1833</v>
      </c>
      <c r="H6" s="5">
        <f t="shared" si="0"/>
        <v>-27</v>
      </c>
      <c r="I6" s="5">
        <f t="shared" si="1"/>
        <v>3791</v>
      </c>
    </row>
    <row r="7" spans="1:9">
      <c r="A7" s="2" t="s">
        <v>9</v>
      </c>
      <c r="B7" s="5">
        <f>C7-'10月分'!C7</f>
        <v>1</v>
      </c>
      <c r="C7" s="4">
        <v>872</v>
      </c>
      <c r="D7" s="5">
        <f>E7-'10月分'!E7</f>
        <v>1</v>
      </c>
      <c r="E7" s="4">
        <v>1075</v>
      </c>
      <c r="F7" s="5">
        <f>G7-'10月分'!G7</f>
        <v>-2</v>
      </c>
      <c r="G7" s="4">
        <v>1076</v>
      </c>
      <c r="H7" s="5">
        <f t="shared" si="0"/>
        <v>-1</v>
      </c>
      <c r="I7" s="5">
        <f t="shared" si="1"/>
        <v>2151</v>
      </c>
    </row>
    <row r="8" spans="1:9">
      <c r="A8" s="2" t="s">
        <v>10</v>
      </c>
      <c r="B8" s="5">
        <f>C8-'10月分'!C8</f>
        <v>0</v>
      </c>
      <c r="C8" s="4">
        <v>5728</v>
      </c>
      <c r="D8" s="5">
        <f>E8-'10月分'!E8</f>
        <v>-4</v>
      </c>
      <c r="E8" s="4">
        <v>6862</v>
      </c>
      <c r="F8" s="5">
        <f>G8-'10月分'!G8</f>
        <v>-9</v>
      </c>
      <c r="G8" s="4">
        <v>6502</v>
      </c>
      <c r="H8" s="5">
        <f t="shared" si="0"/>
        <v>-13</v>
      </c>
      <c r="I8" s="5">
        <f t="shared" si="1"/>
        <v>13364</v>
      </c>
    </row>
    <row r="9" spans="1:9">
      <c r="A9" s="2" t="s">
        <v>11</v>
      </c>
      <c r="B9" s="5">
        <f>C9-'10月分'!C9</f>
        <v>0</v>
      </c>
      <c r="C9" s="4">
        <v>759</v>
      </c>
      <c r="D9" s="5">
        <f>E9-'10月分'!E9</f>
        <v>1</v>
      </c>
      <c r="E9" s="4">
        <v>898</v>
      </c>
      <c r="F9" s="5">
        <f>G9-'10月分'!G9</f>
        <v>-1</v>
      </c>
      <c r="G9" s="4">
        <v>915</v>
      </c>
      <c r="H9" s="5">
        <f t="shared" si="0"/>
        <v>0</v>
      </c>
      <c r="I9" s="5">
        <f t="shared" si="1"/>
        <v>1813</v>
      </c>
    </row>
    <row r="10" spans="1:9">
      <c r="A10" s="2" t="s">
        <v>12</v>
      </c>
      <c r="B10" s="5">
        <f>C10-'10月分'!C10</f>
        <v>1</v>
      </c>
      <c r="C10" s="4">
        <v>1359</v>
      </c>
      <c r="D10" s="5">
        <f>E10-'10月分'!E10</f>
        <v>-4</v>
      </c>
      <c r="E10" s="4">
        <v>1748</v>
      </c>
      <c r="F10" s="5">
        <f>G10-'10月分'!G10</f>
        <v>-7</v>
      </c>
      <c r="G10" s="4">
        <v>1678</v>
      </c>
      <c r="H10" s="5">
        <f t="shared" si="0"/>
        <v>-11</v>
      </c>
      <c r="I10" s="5">
        <f t="shared" si="1"/>
        <v>3426</v>
      </c>
    </row>
    <row r="11" spans="1:9">
      <c r="A11" s="2" t="s">
        <v>13</v>
      </c>
      <c r="B11" s="5">
        <f>C11-'10月分'!C11</f>
        <v>-4</v>
      </c>
      <c r="C11" s="4">
        <v>6250</v>
      </c>
      <c r="D11" s="5">
        <f>E11-'10月分'!E11</f>
        <v>-3</v>
      </c>
      <c r="E11" s="4">
        <v>7385</v>
      </c>
      <c r="F11" s="5">
        <f>G11-'10月分'!G11</f>
        <v>-7</v>
      </c>
      <c r="G11" s="4">
        <v>7278</v>
      </c>
      <c r="H11" s="5">
        <f t="shared" si="0"/>
        <v>-10</v>
      </c>
      <c r="I11" s="5">
        <f t="shared" si="1"/>
        <v>14663</v>
      </c>
    </row>
    <row r="12" spans="1:9">
      <c r="A12" s="2" t="s">
        <v>6</v>
      </c>
      <c r="B12" s="5">
        <f t="shared" ref="B12:G12" si="2">SUM(B5:B11)</f>
        <v>-23</v>
      </c>
      <c r="C12" s="5">
        <f t="shared" si="2"/>
        <v>22846</v>
      </c>
      <c r="D12" s="5">
        <f t="shared" si="2"/>
        <v>-40</v>
      </c>
      <c r="E12" s="5">
        <f t="shared" si="2"/>
        <v>27535</v>
      </c>
      <c r="F12" s="5">
        <f t="shared" si="2"/>
        <v>-35</v>
      </c>
      <c r="G12" s="5">
        <f t="shared" si="2"/>
        <v>26386</v>
      </c>
      <c r="H12" s="5">
        <f t="shared" si="0"/>
        <v>-75</v>
      </c>
      <c r="I12" s="5">
        <f t="shared" si="1"/>
        <v>53921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190</v>
      </c>
      <c r="B18" s="5">
        <f>B19+'10月分'!B18</f>
        <v>97</v>
      </c>
      <c r="C18" s="5">
        <f>C19+'10月分'!C18</f>
        <v>93</v>
      </c>
      <c r="D18" s="5">
        <f t="shared" ref="D18:D19" si="4">E18+F18</f>
        <v>437</v>
      </c>
      <c r="E18" s="5">
        <f>E19+'10月分'!E18</f>
        <v>236</v>
      </c>
      <c r="F18" s="5">
        <f>F19+'10月分'!F18</f>
        <v>201</v>
      </c>
      <c r="G18" s="5">
        <f t="shared" ref="G18:G19" si="5">H18+I18</f>
        <v>-247</v>
      </c>
      <c r="H18" s="5">
        <f t="shared" ref="H18:H19" si="6">B18-E18</f>
        <v>-139</v>
      </c>
      <c r="I18" s="5">
        <f t="shared" ref="I18:I19" si="7">C18-F18</f>
        <v>-108</v>
      </c>
    </row>
    <row r="19" spans="1:9">
      <c r="A19" s="5">
        <f t="shared" si="3"/>
        <v>21</v>
      </c>
      <c r="B19" s="4">
        <v>11</v>
      </c>
      <c r="C19" s="4">
        <v>10</v>
      </c>
      <c r="D19" s="5">
        <f t="shared" si="4"/>
        <v>65</v>
      </c>
      <c r="E19" s="4">
        <v>29</v>
      </c>
      <c r="F19" s="4">
        <v>36</v>
      </c>
      <c r="G19" s="5">
        <f t="shared" si="5"/>
        <v>-44</v>
      </c>
      <c r="H19" s="5">
        <f t="shared" si="6"/>
        <v>-18</v>
      </c>
      <c r="I19" s="5">
        <f t="shared" si="7"/>
        <v>-26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1032</v>
      </c>
      <c r="B25" s="5">
        <f>B26+'10月分'!B25</f>
        <v>369</v>
      </c>
      <c r="C25" s="5">
        <f>C26+'10月分'!C25</f>
        <v>649</v>
      </c>
      <c r="D25" s="5">
        <f>D26+'10月分'!D25</f>
        <v>14</v>
      </c>
      <c r="E25" s="5">
        <f t="shared" ref="E25:E26" si="9">SUM(F25:H25)</f>
        <v>1205</v>
      </c>
      <c r="F25" s="5">
        <f>F26+'10月分'!F25</f>
        <v>459</v>
      </c>
      <c r="G25" s="5">
        <f>G26+'10月分'!G25</f>
        <v>722</v>
      </c>
      <c r="H25" s="5">
        <f>H26+'10月分'!H25</f>
        <v>24</v>
      </c>
      <c r="I25" s="5">
        <f t="shared" ref="I25:I26" si="10">A25-E25</f>
        <v>-173</v>
      </c>
    </row>
    <row r="26" spans="1:9">
      <c r="A26" s="5">
        <f t="shared" si="8"/>
        <v>106</v>
      </c>
      <c r="B26" s="4">
        <v>28</v>
      </c>
      <c r="C26" s="4">
        <v>76</v>
      </c>
      <c r="D26" s="4">
        <v>2</v>
      </c>
      <c r="E26" s="5">
        <f t="shared" si="9"/>
        <v>137</v>
      </c>
      <c r="F26" s="4">
        <v>55</v>
      </c>
      <c r="G26" s="4">
        <v>79</v>
      </c>
      <c r="H26" s="4">
        <v>3</v>
      </c>
      <c r="I26" s="5">
        <f t="shared" si="10"/>
        <v>-31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SUM(B34-'10月分'!B34)</f>
        <v>24</v>
      </c>
      <c r="B34" s="3">
        <f>SUM(B54-C12)</f>
        <v>2311</v>
      </c>
      <c r="C34" s="3">
        <f>D34-'10月分'!D34</f>
        <v>42</v>
      </c>
      <c r="D34" s="4">
        <v>2376</v>
      </c>
      <c r="E34" s="3">
        <f>F34-'10月分'!F34</f>
        <v>6</v>
      </c>
      <c r="F34" s="4">
        <v>1809</v>
      </c>
      <c r="G34" s="5">
        <f>C34+E34</f>
        <v>48</v>
      </c>
      <c r="H34" s="5">
        <f>D34+F34</f>
        <v>4185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26</v>
      </c>
      <c r="B40" s="5">
        <f>B41+'10月分'!B40</f>
        <v>13</v>
      </c>
      <c r="C40" s="5">
        <f>C41+'10月分'!C40</f>
        <v>13</v>
      </c>
      <c r="D40" s="5">
        <f t="shared" ref="D40:D41" si="12">SUM(E40:F40)</f>
        <v>5</v>
      </c>
      <c r="E40" s="5">
        <f>E41+'10月分'!E40</f>
        <v>3</v>
      </c>
      <c r="F40" s="5">
        <f>F41+'10月分'!F40</f>
        <v>2</v>
      </c>
      <c r="G40" s="5">
        <f t="shared" ref="G40:G41" si="13">A40-D40</f>
        <v>21</v>
      </c>
      <c r="H40" s="5">
        <f t="shared" ref="H40:H41" si="14">B40-E40</f>
        <v>10</v>
      </c>
      <c r="I40" s="5">
        <f t="shared" ref="I40:I41" si="15">C40-F40</f>
        <v>11</v>
      </c>
    </row>
    <row r="41" spans="1:9">
      <c r="A41" s="5">
        <f t="shared" si="11"/>
        <v>6</v>
      </c>
      <c r="B41" s="4">
        <v>3</v>
      </c>
      <c r="C41" s="4">
        <v>3</v>
      </c>
      <c r="D41" s="5">
        <f t="shared" si="12"/>
        <v>0</v>
      </c>
      <c r="E41" s="4">
        <v>0</v>
      </c>
      <c r="F41" s="4">
        <v>0</v>
      </c>
      <c r="G41" s="5">
        <f t="shared" si="13"/>
        <v>6</v>
      </c>
      <c r="H41" s="5">
        <f t="shared" si="14"/>
        <v>3</v>
      </c>
      <c r="I41" s="5">
        <f t="shared" si="15"/>
        <v>3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981</v>
      </c>
      <c r="B47" s="5">
        <f>B48+'10月分'!B47</f>
        <v>124</v>
      </c>
      <c r="C47" s="5">
        <f>C48+'10月分'!C47</f>
        <v>828</v>
      </c>
      <c r="D47" s="5">
        <f>D48+'10月分'!D47</f>
        <v>29</v>
      </c>
      <c r="E47" s="5">
        <f t="shared" ref="E47:E48" si="17">SUM(F47:H47)</f>
        <v>706</v>
      </c>
      <c r="F47" s="5">
        <f>F48+'10月分'!F47</f>
        <v>123</v>
      </c>
      <c r="G47" s="5">
        <f>G48+'10月分'!G47</f>
        <v>561</v>
      </c>
      <c r="H47" s="5">
        <f>H48+'10月分'!H47</f>
        <v>22</v>
      </c>
      <c r="I47" s="5">
        <f t="shared" ref="I47:I48" si="18">A47-E47</f>
        <v>275</v>
      </c>
    </row>
    <row r="48" spans="1:9">
      <c r="A48" s="5">
        <f t="shared" si="16"/>
        <v>158</v>
      </c>
      <c r="B48" s="4">
        <v>27</v>
      </c>
      <c r="C48" s="4">
        <v>120</v>
      </c>
      <c r="D48" s="4">
        <v>11</v>
      </c>
      <c r="E48" s="5">
        <f t="shared" si="17"/>
        <v>116</v>
      </c>
      <c r="F48" s="4">
        <v>12</v>
      </c>
      <c r="G48" s="4">
        <v>101</v>
      </c>
      <c r="H48" s="4">
        <v>3</v>
      </c>
      <c r="I48" s="5">
        <f t="shared" si="18"/>
        <v>42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1</v>
      </c>
      <c r="B54" s="4">
        <v>25157</v>
      </c>
      <c r="C54" s="5">
        <f>D12+C34</f>
        <v>2</v>
      </c>
      <c r="D54" s="5">
        <f>E12+D34</f>
        <v>29911</v>
      </c>
      <c r="E54" s="5">
        <f>F12+E34</f>
        <v>-29</v>
      </c>
      <c r="F54" s="5">
        <f>G12+F34</f>
        <v>28195</v>
      </c>
      <c r="G54" s="5">
        <f>C54+E54</f>
        <v>-27</v>
      </c>
      <c r="H54" s="5">
        <f>D54+F54</f>
        <v>58106</v>
      </c>
    </row>
    <row r="55" spans="1:8">
      <c r="A55" s="1" t="s">
        <v>32</v>
      </c>
    </row>
    <row r="60" spans="1:8">
      <c r="A60" s="5" t="s">
        <v>34</v>
      </c>
      <c r="B60" s="5">
        <f>H54</f>
        <v>58106</v>
      </c>
    </row>
    <row r="61" spans="1:8">
      <c r="A61" s="5" t="s">
        <v>3</v>
      </c>
      <c r="B61" s="5">
        <f>B54</f>
        <v>25157</v>
      </c>
    </row>
    <row r="62" spans="1:8">
      <c r="A62" s="5" t="s">
        <v>35</v>
      </c>
      <c r="B62" s="5">
        <f>A48+A26</f>
        <v>264</v>
      </c>
    </row>
    <row r="63" spans="1:8">
      <c r="A63" s="5" t="s">
        <v>36</v>
      </c>
      <c r="B63" s="5">
        <f>E26+E48</f>
        <v>253</v>
      </c>
    </row>
    <row r="64" spans="1:8">
      <c r="A64" s="5" t="s">
        <v>16</v>
      </c>
      <c r="B64" s="5">
        <f>A41+A19</f>
        <v>27</v>
      </c>
    </row>
    <row r="65" spans="1:2">
      <c r="A65" s="10" t="s">
        <v>17</v>
      </c>
      <c r="B65" s="10">
        <f>D41+D19</f>
        <v>65</v>
      </c>
    </row>
    <row r="66" spans="1:2">
      <c r="A66" s="11" t="s">
        <v>4</v>
      </c>
      <c r="B66" s="11">
        <f>D54</f>
        <v>29911</v>
      </c>
    </row>
    <row r="67" spans="1:2">
      <c r="A67" s="11" t="s">
        <v>5</v>
      </c>
      <c r="B67" s="11">
        <f>F54</f>
        <v>28195</v>
      </c>
    </row>
  </sheetData>
  <sheetProtection selectLockedCells="1" selectUnlockedCells="1"/>
  <mergeCells count="25">
    <mergeCell ref="A16:C16"/>
    <mergeCell ref="D16:F16"/>
    <mergeCell ref="G16:I16"/>
    <mergeCell ref="G1:I1"/>
    <mergeCell ref="B4:C4"/>
    <mergeCell ref="D4:E4"/>
    <mergeCell ref="F4:G4"/>
    <mergeCell ref="H4:I4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8" workbookViewId="0">
      <selection activeCell="H55" sqref="H55"/>
    </sheetView>
  </sheetViews>
  <sheetFormatPr defaultRowHeight="13.5"/>
  <cols>
    <col min="1" max="1" width="10" style="1" customWidth="1"/>
    <col min="2" max="16384" width="9" style="1"/>
  </cols>
  <sheetData>
    <row r="1" spans="1:9">
      <c r="G1" s="16" t="s">
        <v>47</v>
      </c>
      <c r="H1" s="16"/>
      <c r="I1" s="16"/>
    </row>
    <row r="2" spans="1:9">
      <c r="A2" s="1" t="s">
        <v>0</v>
      </c>
    </row>
    <row r="3" spans="1:9">
      <c r="A3" s="1" t="s">
        <v>1</v>
      </c>
    </row>
    <row r="4" spans="1:9">
      <c r="A4" s="2" t="s">
        <v>2</v>
      </c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spans="1:9">
      <c r="A5" s="2" t="s">
        <v>7</v>
      </c>
      <c r="B5" s="5">
        <f>C5-'11月分'!C5</f>
        <v>10</v>
      </c>
      <c r="C5" s="4">
        <v>6322</v>
      </c>
      <c r="D5" s="5">
        <f>E5-'11月分'!E5</f>
        <v>9</v>
      </c>
      <c r="E5" s="4">
        <v>7618</v>
      </c>
      <c r="F5" s="5">
        <f>G5-'11月分'!G5</f>
        <v>-11</v>
      </c>
      <c r="G5" s="4">
        <v>7093</v>
      </c>
      <c r="H5" s="5">
        <f t="shared" ref="H5:H12" si="0">D5+F5</f>
        <v>-2</v>
      </c>
      <c r="I5" s="5">
        <f t="shared" ref="I5:I12" si="1">E5+G5</f>
        <v>14711</v>
      </c>
    </row>
    <row r="6" spans="1:9">
      <c r="A6" s="2" t="s">
        <v>8</v>
      </c>
      <c r="B6" s="5">
        <f>C6-'11月分'!C6</f>
        <v>-1</v>
      </c>
      <c r="C6" s="4">
        <v>1565</v>
      </c>
      <c r="D6" s="5">
        <f>E6-'11月分'!E6</f>
        <v>-4</v>
      </c>
      <c r="E6" s="4">
        <v>1954</v>
      </c>
      <c r="F6" s="5">
        <f>G6-'11月分'!G6</f>
        <v>-2</v>
      </c>
      <c r="G6" s="4">
        <v>1831</v>
      </c>
      <c r="H6" s="5">
        <f t="shared" si="0"/>
        <v>-6</v>
      </c>
      <c r="I6" s="5">
        <f t="shared" si="1"/>
        <v>3785</v>
      </c>
    </row>
    <row r="7" spans="1:9">
      <c r="A7" s="2" t="s">
        <v>9</v>
      </c>
      <c r="B7" s="5">
        <f>C7-'11月分'!C7</f>
        <v>-2</v>
      </c>
      <c r="C7" s="4">
        <v>870</v>
      </c>
      <c r="D7" s="5">
        <f>E7-'11月分'!E7</f>
        <v>-2</v>
      </c>
      <c r="E7" s="4">
        <v>1073</v>
      </c>
      <c r="F7" s="5">
        <f>G7-'11月分'!G7</f>
        <v>-4</v>
      </c>
      <c r="G7" s="4">
        <v>1072</v>
      </c>
      <c r="H7" s="5">
        <f t="shared" si="0"/>
        <v>-6</v>
      </c>
      <c r="I7" s="5">
        <f t="shared" si="1"/>
        <v>2145</v>
      </c>
    </row>
    <row r="8" spans="1:9">
      <c r="A8" s="2" t="s">
        <v>10</v>
      </c>
      <c r="B8" s="5">
        <f>C8-'11月分'!C8</f>
        <v>7</v>
      </c>
      <c r="C8" s="4">
        <v>5735</v>
      </c>
      <c r="D8" s="5">
        <f>E8-'11月分'!E8</f>
        <v>13</v>
      </c>
      <c r="E8" s="4">
        <v>6875</v>
      </c>
      <c r="F8" s="5">
        <f>G8-'11月分'!G8</f>
        <v>-2</v>
      </c>
      <c r="G8" s="4">
        <v>6500</v>
      </c>
      <c r="H8" s="5">
        <f t="shared" si="0"/>
        <v>11</v>
      </c>
      <c r="I8" s="5">
        <f t="shared" si="1"/>
        <v>13375</v>
      </c>
    </row>
    <row r="9" spans="1:9">
      <c r="A9" s="2" t="s">
        <v>11</v>
      </c>
      <c r="B9" s="5">
        <f>C9-'11月分'!C9</f>
        <v>0</v>
      </c>
      <c r="C9" s="4">
        <v>759</v>
      </c>
      <c r="D9" s="5">
        <f>E9-'11月分'!E9</f>
        <v>1</v>
      </c>
      <c r="E9" s="4">
        <v>899</v>
      </c>
      <c r="F9" s="5">
        <f>G9-'11月分'!G9</f>
        <v>-1</v>
      </c>
      <c r="G9" s="4">
        <v>914</v>
      </c>
      <c r="H9" s="5">
        <f t="shared" si="0"/>
        <v>0</v>
      </c>
      <c r="I9" s="5">
        <f t="shared" si="1"/>
        <v>1813</v>
      </c>
    </row>
    <row r="10" spans="1:9">
      <c r="A10" s="2" t="s">
        <v>12</v>
      </c>
      <c r="B10" s="5">
        <f>C10-'11月分'!C10</f>
        <v>-5</v>
      </c>
      <c r="C10" s="4">
        <v>1354</v>
      </c>
      <c r="D10" s="5">
        <f>E10-'11月分'!E10</f>
        <v>-8</v>
      </c>
      <c r="E10" s="4">
        <v>1740</v>
      </c>
      <c r="F10" s="5">
        <f>G10-'11月分'!G10</f>
        <v>-3</v>
      </c>
      <c r="G10" s="4">
        <v>1675</v>
      </c>
      <c r="H10" s="5">
        <f t="shared" si="0"/>
        <v>-11</v>
      </c>
      <c r="I10" s="5">
        <f t="shared" si="1"/>
        <v>3415</v>
      </c>
    </row>
    <row r="11" spans="1:9">
      <c r="A11" s="2" t="s">
        <v>13</v>
      </c>
      <c r="B11" s="5">
        <f>C11-'11月分'!C11</f>
        <v>-7</v>
      </c>
      <c r="C11" s="4">
        <v>6243</v>
      </c>
      <c r="D11" s="5">
        <f>E11-'11月分'!E11</f>
        <v>-3</v>
      </c>
      <c r="E11" s="4">
        <v>7382</v>
      </c>
      <c r="F11" s="5">
        <f>G11-'11月分'!G11</f>
        <v>-12</v>
      </c>
      <c r="G11" s="4">
        <v>7266</v>
      </c>
      <c r="H11" s="5">
        <f t="shared" si="0"/>
        <v>-15</v>
      </c>
      <c r="I11" s="5">
        <f t="shared" si="1"/>
        <v>14648</v>
      </c>
    </row>
    <row r="12" spans="1:9">
      <c r="A12" s="2" t="s">
        <v>6</v>
      </c>
      <c r="B12" s="5">
        <f t="shared" ref="B12:G12" si="2">SUM(B5:B11)</f>
        <v>2</v>
      </c>
      <c r="C12" s="5">
        <f t="shared" si="2"/>
        <v>22848</v>
      </c>
      <c r="D12" s="5">
        <f t="shared" si="2"/>
        <v>6</v>
      </c>
      <c r="E12" s="5">
        <f t="shared" si="2"/>
        <v>27541</v>
      </c>
      <c r="F12" s="5">
        <f t="shared" si="2"/>
        <v>-35</v>
      </c>
      <c r="G12" s="5">
        <f t="shared" si="2"/>
        <v>26351</v>
      </c>
      <c r="H12" s="5">
        <f t="shared" si="0"/>
        <v>-29</v>
      </c>
      <c r="I12" s="5">
        <f t="shared" si="1"/>
        <v>53892</v>
      </c>
    </row>
    <row r="13" spans="1:9">
      <c r="A13" s="1" t="s">
        <v>14</v>
      </c>
    </row>
    <row r="15" spans="1:9">
      <c r="A15" s="1" t="s">
        <v>15</v>
      </c>
    </row>
    <row r="16" spans="1:9">
      <c r="A16" s="13" t="s">
        <v>16</v>
      </c>
      <c r="B16" s="13"/>
      <c r="C16" s="13"/>
      <c r="D16" s="13" t="s">
        <v>17</v>
      </c>
      <c r="E16" s="13"/>
      <c r="F16" s="13"/>
      <c r="G16" s="13" t="s">
        <v>18</v>
      </c>
      <c r="H16" s="13"/>
      <c r="I16" s="13"/>
    </row>
    <row r="17" spans="1:9">
      <c r="A17" s="2" t="s">
        <v>19</v>
      </c>
      <c r="B17" s="2" t="s">
        <v>4</v>
      </c>
      <c r="C17" s="2" t="s">
        <v>5</v>
      </c>
      <c r="D17" s="2" t="s">
        <v>19</v>
      </c>
      <c r="E17" s="2" t="s">
        <v>4</v>
      </c>
      <c r="F17" s="2" t="s">
        <v>5</v>
      </c>
      <c r="G17" s="2" t="s">
        <v>19</v>
      </c>
      <c r="H17" s="2" t="s">
        <v>4</v>
      </c>
      <c r="I17" s="2" t="s">
        <v>5</v>
      </c>
    </row>
    <row r="18" spans="1:9">
      <c r="A18" s="5">
        <f t="shared" ref="A18:A19" si="3">B18+C18</f>
        <v>212</v>
      </c>
      <c r="B18" s="5">
        <f>B19+'11月分'!B18</f>
        <v>111</v>
      </c>
      <c r="C18" s="5">
        <f>C19+'11月分'!C18</f>
        <v>101</v>
      </c>
      <c r="D18" s="5">
        <f t="shared" ref="D18:D19" si="4">E18+F18</f>
        <v>500</v>
      </c>
      <c r="E18" s="5">
        <f>E19+'11月分'!E18</f>
        <v>258</v>
      </c>
      <c r="F18" s="5">
        <f>F19+'11月分'!F18</f>
        <v>242</v>
      </c>
      <c r="G18" s="5">
        <f t="shared" ref="G18:G19" si="5">H18+I18</f>
        <v>-288</v>
      </c>
      <c r="H18" s="5">
        <f t="shared" ref="H18:H19" si="6">B18-E18</f>
        <v>-147</v>
      </c>
      <c r="I18" s="5">
        <f t="shared" ref="I18:I19" si="7">C18-F18</f>
        <v>-141</v>
      </c>
    </row>
    <row r="19" spans="1:9">
      <c r="A19" s="5">
        <f t="shared" si="3"/>
        <v>22</v>
      </c>
      <c r="B19" s="4">
        <v>14</v>
      </c>
      <c r="C19" s="4">
        <v>8</v>
      </c>
      <c r="D19" s="5">
        <f t="shared" si="4"/>
        <v>63</v>
      </c>
      <c r="E19" s="4">
        <v>22</v>
      </c>
      <c r="F19" s="4">
        <v>41</v>
      </c>
      <c r="G19" s="5">
        <f t="shared" si="5"/>
        <v>-41</v>
      </c>
      <c r="H19" s="5">
        <f t="shared" si="6"/>
        <v>-8</v>
      </c>
      <c r="I19" s="5">
        <f t="shared" si="7"/>
        <v>-33</v>
      </c>
    </row>
    <row r="20" spans="1:9">
      <c r="A20" s="1" t="s">
        <v>20</v>
      </c>
    </row>
    <row r="22" spans="1:9">
      <c r="A22" s="1" t="s">
        <v>21</v>
      </c>
    </row>
    <row r="23" spans="1:9">
      <c r="A23" s="13" t="s">
        <v>22</v>
      </c>
      <c r="B23" s="13"/>
      <c r="C23" s="13"/>
      <c r="D23" s="13"/>
      <c r="E23" s="13" t="s">
        <v>23</v>
      </c>
      <c r="F23" s="13"/>
      <c r="G23" s="13"/>
      <c r="H23" s="13"/>
      <c r="I23" s="15" t="s">
        <v>24</v>
      </c>
    </row>
    <row r="24" spans="1:9">
      <c r="A24" s="2" t="s">
        <v>19</v>
      </c>
      <c r="B24" s="2" t="s">
        <v>25</v>
      </c>
      <c r="C24" s="2" t="s">
        <v>26</v>
      </c>
      <c r="D24" s="2" t="s">
        <v>27</v>
      </c>
      <c r="E24" s="2" t="s">
        <v>19</v>
      </c>
      <c r="F24" s="2" t="s">
        <v>25</v>
      </c>
      <c r="G24" s="2" t="s">
        <v>26</v>
      </c>
      <c r="H24" s="2" t="s">
        <v>27</v>
      </c>
      <c r="I24" s="15"/>
    </row>
    <row r="25" spans="1:9">
      <c r="A25" s="5">
        <f t="shared" ref="A25:A26" si="8">SUM(B25:D25)</f>
        <v>1136</v>
      </c>
      <c r="B25" s="5">
        <f>B26+'11月分'!B25</f>
        <v>389</v>
      </c>
      <c r="C25" s="5">
        <f>C26+'11月分'!C25</f>
        <v>731</v>
      </c>
      <c r="D25" s="5">
        <f>D26+'11月分'!D25</f>
        <v>16</v>
      </c>
      <c r="E25" s="5">
        <f t="shared" ref="E25:E26" si="9">SUM(F25:H25)</f>
        <v>1297</v>
      </c>
      <c r="F25" s="5">
        <f>F26+'11月分'!F25</f>
        <v>489</v>
      </c>
      <c r="G25" s="5">
        <f>G26+'11月分'!G25</f>
        <v>784</v>
      </c>
      <c r="H25" s="5">
        <f>H26+'11月分'!H25</f>
        <v>24</v>
      </c>
      <c r="I25" s="5">
        <f t="shared" ref="I25:I26" si="10">A25-E25</f>
        <v>-161</v>
      </c>
    </row>
    <row r="26" spans="1:9">
      <c r="A26" s="5">
        <f t="shared" si="8"/>
        <v>104</v>
      </c>
      <c r="B26" s="4">
        <v>20</v>
      </c>
      <c r="C26" s="4">
        <v>82</v>
      </c>
      <c r="D26" s="4">
        <v>2</v>
      </c>
      <c r="E26" s="5">
        <f t="shared" si="9"/>
        <v>92</v>
      </c>
      <c r="F26" s="4">
        <v>30</v>
      </c>
      <c r="G26" s="4">
        <v>62</v>
      </c>
      <c r="H26" s="4">
        <v>0</v>
      </c>
      <c r="I26" s="5">
        <f t="shared" si="10"/>
        <v>12</v>
      </c>
    </row>
    <row r="27" spans="1:9">
      <c r="A27" s="1" t="s">
        <v>20</v>
      </c>
    </row>
    <row r="28" spans="1:9">
      <c r="A28" s="1" t="s">
        <v>28</v>
      </c>
    </row>
    <row r="31" spans="1:9">
      <c r="A31" s="1" t="s">
        <v>29</v>
      </c>
    </row>
    <row r="32" spans="1:9">
      <c r="A32" s="1" t="s">
        <v>1</v>
      </c>
    </row>
    <row r="33" spans="1:9">
      <c r="A33" s="13" t="s">
        <v>30</v>
      </c>
      <c r="B33" s="13"/>
      <c r="C33" s="13" t="s">
        <v>4</v>
      </c>
      <c r="D33" s="13"/>
      <c r="E33" s="13" t="s">
        <v>5</v>
      </c>
      <c r="F33" s="13"/>
      <c r="G33" s="13" t="s">
        <v>6</v>
      </c>
      <c r="H33" s="13"/>
    </row>
    <row r="34" spans="1:9">
      <c r="A34" s="3">
        <f>SUM(B34-'11月分'!B34)</f>
        <v>4</v>
      </c>
      <c r="B34" s="3">
        <f>SUM(B54-C12)</f>
        <v>2315</v>
      </c>
      <c r="C34" s="3">
        <f>D34-'11月分'!D34</f>
        <v>6</v>
      </c>
      <c r="D34" s="4">
        <v>2382</v>
      </c>
      <c r="E34" s="3">
        <f>F34-'11月分'!F34</f>
        <v>-4</v>
      </c>
      <c r="F34" s="4">
        <v>1805</v>
      </c>
      <c r="G34" s="5">
        <f>C34+E34</f>
        <v>2</v>
      </c>
      <c r="H34" s="5">
        <f>D34+F34</f>
        <v>4187</v>
      </c>
    </row>
    <row r="35" spans="1:9">
      <c r="A35" s="1" t="s">
        <v>31</v>
      </c>
      <c r="E35" s="1" t="s">
        <v>32</v>
      </c>
    </row>
    <row r="37" spans="1:9">
      <c r="A37" s="1" t="s">
        <v>15</v>
      </c>
    </row>
    <row r="38" spans="1:9">
      <c r="A38" s="13" t="s">
        <v>16</v>
      </c>
      <c r="B38" s="13"/>
      <c r="C38" s="13"/>
      <c r="D38" s="13" t="s">
        <v>17</v>
      </c>
      <c r="E38" s="13"/>
      <c r="F38" s="13"/>
      <c r="G38" s="13" t="s">
        <v>18</v>
      </c>
      <c r="H38" s="13"/>
      <c r="I38" s="13"/>
    </row>
    <row r="39" spans="1:9">
      <c r="A39" s="2" t="s">
        <v>19</v>
      </c>
      <c r="B39" s="2" t="s">
        <v>4</v>
      </c>
      <c r="C39" s="2" t="s">
        <v>5</v>
      </c>
      <c r="D39" s="2" t="s">
        <v>19</v>
      </c>
      <c r="E39" s="2" t="s">
        <v>4</v>
      </c>
      <c r="F39" s="2" t="s">
        <v>5</v>
      </c>
      <c r="G39" s="2" t="s">
        <v>19</v>
      </c>
      <c r="H39" s="2" t="s">
        <v>4</v>
      </c>
      <c r="I39" s="2" t="s">
        <v>5</v>
      </c>
    </row>
    <row r="40" spans="1:9">
      <c r="A40" s="5">
        <f t="shared" ref="A40:A41" si="11">SUM(B40:C40)</f>
        <v>31</v>
      </c>
      <c r="B40" s="5">
        <f>B41+'11月分'!B40</f>
        <v>16</v>
      </c>
      <c r="C40" s="5">
        <f>C41+'11月分'!C40</f>
        <v>15</v>
      </c>
      <c r="D40" s="5">
        <f t="shared" ref="D40:D41" si="12">SUM(E40:F40)</f>
        <v>6</v>
      </c>
      <c r="E40" s="5">
        <f>E41+'11月分'!E40</f>
        <v>4</v>
      </c>
      <c r="F40" s="5">
        <f>F41+'11月分'!F40</f>
        <v>2</v>
      </c>
      <c r="G40" s="5">
        <f t="shared" ref="G40:G41" si="13">A40-D40</f>
        <v>25</v>
      </c>
      <c r="H40" s="5">
        <f t="shared" ref="H40:H41" si="14">B40-E40</f>
        <v>12</v>
      </c>
      <c r="I40" s="5">
        <f t="shared" ref="I40:I41" si="15">C40-F40</f>
        <v>13</v>
      </c>
    </row>
    <row r="41" spans="1:9">
      <c r="A41" s="5">
        <f t="shared" si="11"/>
        <v>5</v>
      </c>
      <c r="B41" s="4">
        <v>3</v>
      </c>
      <c r="C41" s="4">
        <v>2</v>
      </c>
      <c r="D41" s="5">
        <f t="shared" si="12"/>
        <v>1</v>
      </c>
      <c r="E41" s="4">
        <v>1</v>
      </c>
      <c r="F41" s="4">
        <v>0</v>
      </c>
      <c r="G41" s="5">
        <f t="shared" si="13"/>
        <v>4</v>
      </c>
      <c r="H41" s="5">
        <f t="shared" si="14"/>
        <v>2</v>
      </c>
      <c r="I41" s="5">
        <f t="shared" si="15"/>
        <v>2</v>
      </c>
    </row>
    <row r="42" spans="1:9">
      <c r="A42" s="1" t="s">
        <v>20</v>
      </c>
    </row>
    <row r="44" spans="1:9">
      <c r="A44" s="1" t="s">
        <v>21</v>
      </c>
    </row>
    <row r="45" spans="1:9">
      <c r="A45" s="13" t="s">
        <v>22</v>
      </c>
      <c r="B45" s="13"/>
      <c r="C45" s="13"/>
      <c r="D45" s="13"/>
      <c r="E45" s="13" t="s">
        <v>23</v>
      </c>
      <c r="F45" s="13"/>
      <c r="G45" s="13"/>
      <c r="H45" s="13"/>
      <c r="I45" s="14" t="s">
        <v>24</v>
      </c>
    </row>
    <row r="46" spans="1:9">
      <c r="A46" s="2" t="s">
        <v>19</v>
      </c>
      <c r="B46" s="2" t="s">
        <v>25</v>
      </c>
      <c r="C46" s="2" t="s">
        <v>26</v>
      </c>
      <c r="D46" s="2" t="s">
        <v>27</v>
      </c>
      <c r="E46" s="2" t="s">
        <v>19</v>
      </c>
      <c r="F46" s="2" t="s">
        <v>25</v>
      </c>
      <c r="G46" s="2" t="s">
        <v>26</v>
      </c>
      <c r="H46" s="2" t="s">
        <v>27</v>
      </c>
      <c r="I46" s="14"/>
    </row>
    <row r="47" spans="1:9">
      <c r="A47" s="5">
        <f t="shared" ref="A47:A48" si="16">SUM(B47:D47)</f>
        <v>1076</v>
      </c>
      <c r="B47" s="5">
        <f>B48+'11月分'!B47</f>
        <v>139</v>
      </c>
      <c r="C47" s="5">
        <f>C48+'11月分'!C47</f>
        <v>904</v>
      </c>
      <c r="D47" s="5">
        <f>D48+'11月分'!D47</f>
        <v>33</v>
      </c>
      <c r="E47" s="5">
        <f t="shared" ref="E47:E48" si="17">SUM(F47:H47)</f>
        <v>803</v>
      </c>
      <c r="F47" s="5">
        <f>F48+'11月分'!F47</f>
        <v>130</v>
      </c>
      <c r="G47" s="5">
        <f>G48+'11月分'!G47</f>
        <v>648</v>
      </c>
      <c r="H47" s="5">
        <f>H48+'11月分'!H47</f>
        <v>25</v>
      </c>
      <c r="I47" s="5">
        <f t="shared" ref="I47:I48" si="18">A47-E47</f>
        <v>273</v>
      </c>
    </row>
    <row r="48" spans="1:9">
      <c r="A48" s="5">
        <f t="shared" si="16"/>
        <v>95</v>
      </c>
      <c r="B48" s="4">
        <v>15</v>
      </c>
      <c r="C48" s="4">
        <v>76</v>
      </c>
      <c r="D48" s="4">
        <v>4</v>
      </c>
      <c r="E48" s="5">
        <f t="shared" si="17"/>
        <v>97</v>
      </c>
      <c r="F48" s="4">
        <v>7</v>
      </c>
      <c r="G48" s="4">
        <v>87</v>
      </c>
      <c r="H48" s="4">
        <v>3</v>
      </c>
      <c r="I48" s="5">
        <f t="shared" si="18"/>
        <v>-2</v>
      </c>
    </row>
    <row r="49" spans="1:8">
      <c r="A49" s="1" t="s">
        <v>20</v>
      </c>
    </row>
    <row r="51" spans="1:8">
      <c r="A51" s="1" t="s">
        <v>33</v>
      </c>
    </row>
    <row r="52" spans="1:8">
      <c r="A52" s="1" t="s">
        <v>1</v>
      </c>
    </row>
    <row r="53" spans="1:8">
      <c r="A53" s="13" t="s">
        <v>3</v>
      </c>
      <c r="B53" s="13"/>
      <c r="C53" s="13" t="s">
        <v>4</v>
      </c>
      <c r="D53" s="13"/>
      <c r="E53" s="13" t="s">
        <v>5</v>
      </c>
      <c r="F53" s="13"/>
      <c r="G53" s="13" t="s">
        <v>6</v>
      </c>
      <c r="H53" s="13"/>
    </row>
    <row r="54" spans="1:8">
      <c r="A54" s="5">
        <f>B12+A34</f>
        <v>6</v>
      </c>
      <c r="B54" s="4">
        <v>25163</v>
      </c>
      <c r="C54" s="5">
        <f>D12+C34</f>
        <v>12</v>
      </c>
      <c r="D54" s="5">
        <f>E12+D34</f>
        <v>29923</v>
      </c>
      <c r="E54" s="5">
        <f>F12+E34</f>
        <v>-39</v>
      </c>
      <c r="F54" s="5">
        <f>G12+F34</f>
        <v>28156</v>
      </c>
      <c r="G54" s="5">
        <f>C54+E54</f>
        <v>-27</v>
      </c>
      <c r="H54" s="5">
        <f>D54+F54</f>
        <v>58079</v>
      </c>
    </row>
    <row r="55" spans="1:8">
      <c r="A55" s="1" t="s">
        <v>32</v>
      </c>
    </row>
    <row r="60" spans="1:8">
      <c r="A60" s="5" t="s">
        <v>34</v>
      </c>
      <c r="B60" s="5">
        <f>H54</f>
        <v>58079</v>
      </c>
    </row>
    <row r="61" spans="1:8">
      <c r="A61" s="5" t="s">
        <v>3</v>
      </c>
      <c r="B61" s="5">
        <f>B54</f>
        <v>25163</v>
      </c>
    </row>
    <row r="62" spans="1:8">
      <c r="A62" s="5" t="s">
        <v>35</v>
      </c>
      <c r="B62" s="5">
        <f>A48+A26</f>
        <v>199</v>
      </c>
    </row>
    <row r="63" spans="1:8">
      <c r="A63" s="5" t="s">
        <v>36</v>
      </c>
      <c r="B63" s="5">
        <f>E26+E48</f>
        <v>189</v>
      </c>
    </row>
    <row r="64" spans="1:8">
      <c r="A64" s="5" t="s">
        <v>16</v>
      </c>
      <c r="B64" s="5">
        <f>A41+A19</f>
        <v>27</v>
      </c>
    </row>
    <row r="65" spans="1:2">
      <c r="A65" s="10" t="s">
        <v>17</v>
      </c>
      <c r="B65" s="10">
        <f>D41+D19</f>
        <v>64</v>
      </c>
    </row>
    <row r="66" spans="1:2">
      <c r="A66" s="11" t="s">
        <v>4</v>
      </c>
      <c r="B66" s="11">
        <f>D54</f>
        <v>29923</v>
      </c>
    </row>
    <row r="67" spans="1:2">
      <c r="A67" s="11" t="s">
        <v>5</v>
      </c>
      <c r="B67" s="11">
        <f>F54</f>
        <v>28156</v>
      </c>
    </row>
  </sheetData>
  <sheetProtection selectLockedCells="1" selectUnlockedCells="1"/>
  <mergeCells count="25">
    <mergeCell ref="A16:C16"/>
    <mergeCell ref="D16:F16"/>
    <mergeCell ref="G16:I16"/>
    <mergeCell ref="G1:I1"/>
    <mergeCell ref="B4:C4"/>
    <mergeCell ref="D4:E4"/>
    <mergeCell ref="F4:G4"/>
    <mergeCell ref="H4:I4"/>
    <mergeCell ref="A23:D23"/>
    <mergeCell ref="E23:H23"/>
    <mergeCell ref="I23:I24"/>
    <mergeCell ref="A33:B33"/>
    <mergeCell ref="C33:D33"/>
    <mergeCell ref="E33:F33"/>
    <mergeCell ref="G33:H33"/>
    <mergeCell ref="A53:B53"/>
    <mergeCell ref="C53:D53"/>
    <mergeCell ref="E53:F53"/>
    <mergeCell ref="G53:H53"/>
    <mergeCell ref="A38:C38"/>
    <mergeCell ref="D38:F38"/>
    <mergeCell ref="G38:I38"/>
    <mergeCell ref="A45:D45"/>
    <mergeCell ref="E45:H45"/>
    <mergeCell ref="I45:I46"/>
  </mergeCells>
  <phoneticPr fontId="4"/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Header>&amp;C湖西市人口統計月表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4月分</vt:lpstr>
      <vt:lpstr>５月分</vt:lpstr>
      <vt:lpstr>６月分</vt:lpstr>
      <vt:lpstr>７月分</vt:lpstr>
      <vt:lpstr>8月分</vt:lpstr>
      <vt:lpstr>9月分</vt:lpstr>
      <vt:lpstr>10月分</vt:lpstr>
      <vt:lpstr>11月分</vt:lpstr>
      <vt:lpstr>12月分</vt:lpstr>
      <vt:lpstr>1月分</vt:lpstr>
      <vt:lpstr>2月分</vt:lpstr>
      <vt:lpstr>3月分</vt:lpstr>
      <vt:lpstr>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瑠香</dc:creator>
  <cp:lastModifiedBy>吉原 大登</cp:lastModifiedBy>
  <cp:lastPrinted>2024-03-31T04:59:22Z</cp:lastPrinted>
  <dcterms:created xsi:type="dcterms:W3CDTF">2022-04-28T10:08:30Z</dcterms:created>
  <dcterms:modified xsi:type="dcterms:W3CDTF">2024-03-31T05:02:58Z</dcterms:modified>
</cp:coreProperties>
</file>